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 Kučera\Desktop\"/>
    </mc:Choice>
  </mc:AlternateContent>
  <bookViews>
    <workbookView xWindow="0" yWindow="0" windowWidth="0" windowHeight="0"/>
  </bookViews>
  <sheets>
    <sheet name="Rekapitulace stavby" sheetId="1" r:id="rId1"/>
    <sheet name="SO 101 - Polní cesta VC4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Polní cesta VC4'!$C$85:$K$310</definedName>
    <definedName name="_xlnm.Print_Area" localSheetId="1">'SO 101 - Polní cesta VC4'!$C$4:$J$39,'SO 101 - Polní cesta VC4'!$C$45:$J$67,'SO 101 - Polní cesta VC4'!$C$73:$K$310</definedName>
    <definedName name="_xlnm.Print_Titles" localSheetId="1">'SO 101 - Polní cesta VC4'!$85:$85</definedName>
    <definedName name="_xlnm._FilterDatabase" localSheetId="2" hidden="1">'VON - Vedlejší a ostatní ...'!$C$83:$K$115</definedName>
    <definedName name="_xlnm.Print_Area" localSheetId="2">'VON - Vedlejší a ostatní ...'!$C$4:$J$39,'VON - Vedlejší a ostatní ...'!$C$45:$J$65,'VON - Vedlejší a ostatní ...'!$C$71:$K$115</definedName>
    <definedName name="_xlnm.Print_Titles" localSheetId="2">'VON - Vedlejší a ostatní ...'!$83:$83</definedName>
    <definedName name="_xlnm.Print_Area" localSheetId="3">'Seznam figur'!$C$4:$G$65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14"/>
  <c r="BH114"/>
  <c r="BG114"/>
  <c r="BF114"/>
  <c r="T114"/>
  <c r="T113"/>
  <c r="R114"/>
  <c r="R113"/>
  <c r="P114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2" r="J37"/>
  <c r="J36"/>
  <c i="1" r="AY55"/>
  <c i="2" r="J35"/>
  <c i="1" r="AX55"/>
  <c i="2" r="BI309"/>
  <c r="BH309"/>
  <c r="BG309"/>
  <c r="BF309"/>
  <c r="T309"/>
  <c r="R309"/>
  <c r="P309"/>
  <c r="BI307"/>
  <c r="BH307"/>
  <c r="BG307"/>
  <c r="BF307"/>
  <c r="T307"/>
  <c r="R307"/>
  <c r="P307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89"/>
  <c r="BH289"/>
  <c r="BG289"/>
  <c r="BF289"/>
  <c r="T289"/>
  <c r="R289"/>
  <c r="P289"/>
  <c r="BI287"/>
  <c r="BH287"/>
  <c r="BG287"/>
  <c r="BF287"/>
  <c r="T287"/>
  <c r="R287"/>
  <c r="P287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0"/>
  <c r="BH140"/>
  <c r="BG140"/>
  <c r="BF140"/>
  <c r="T140"/>
  <c r="R140"/>
  <c r="P140"/>
  <c r="BI136"/>
  <c r="BH136"/>
  <c r="BG136"/>
  <c r="BF136"/>
  <c r="T136"/>
  <c r="R136"/>
  <c r="P136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3" r="J114"/>
  <c r="J111"/>
  <c r="J109"/>
  <c r="BK106"/>
  <c r="BK103"/>
  <c r="BK101"/>
  <c r="BK97"/>
  <c r="J97"/>
  <c r="J94"/>
  <c r="BK92"/>
  <c r="J92"/>
  <c r="J89"/>
  <c r="BK87"/>
  <c r="J87"/>
  <c i="2" r="J309"/>
  <c r="BK302"/>
  <c r="J294"/>
  <c r="BK287"/>
  <c r="BK278"/>
  <c r="J268"/>
  <c r="BK261"/>
  <c r="BK251"/>
  <c r="BK242"/>
  <c r="J235"/>
  <c r="BK226"/>
  <c r="J219"/>
  <c r="BK202"/>
  <c r="BK198"/>
  <c r="BK192"/>
  <c r="J186"/>
  <c r="BK178"/>
  <c r="J178"/>
  <c r="BK174"/>
  <c r="BK169"/>
  <c r="J165"/>
  <c r="J156"/>
  <c r="BK152"/>
  <c r="BK147"/>
  <c r="J136"/>
  <c r="BK97"/>
  <c r="BK89"/>
  <c r="BK307"/>
  <c r="BK294"/>
  <c r="J283"/>
  <c r="BK281"/>
  <c r="J278"/>
  <c r="J275"/>
  <c r="J271"/>
  <c r="BK268"/>
  <c r="J263"/>
  <c r="J261"/>
  <c r="J258"/>
  <c r="BK255"/>
  <c r="J251"/>
  <c r="J245"/>
  <c r="J242"/>
  <c r="J238"/>
  <c r="BK235"/>
  <c r="J226"/>
  <c r="J222"/>
  <c r="BK219"/>
  <c r="J215"/>
  <c r="BK207"/>
  <c r="J198"/>
  <c r="BK195"/>
  <c r="BK189"/>
  <c r="J182"/>
  <c r="J169"/>
  <c r="J161"/>
  <c r="J147"/>
  <c r="J101"/>
  <c r="J93"/>
  <c i="3" r="BK114"/>
  <c r="BK111"/>
  <c r="BK109"/>
  <c r="J106"/>
  <c r="J103"/>
  <c r="J101"/>
  <c r="BK94"/>
  <c r="BK89"/>
  <c i="2" r="J307"/>
  <c r="J298"/>
  <c r="J289"/>
  <c r="J281"/>
  <c r="BK275"/>
  <c r="BK271"/>
  <c r="BK263"/>
  <c r="BK258"/>
  <c r="J255"/>
  <c r="BK245"/>
  <c r="BK238"/>
  <c r="BK230"/>
  <c r="J230"/>
  <c r="BK222"/>
  <c r="BK211"/>
  <c r="J207"/>
  <c r="J195"/>
  <c r="J189"/>
  <c r="BK186"/>
  <c r="BK182"/>
  <c r="BK161"/>
  <c r="J140"/>
  <c r="BK101"/>
  <c r="BK93"/>
  <c r="BK309"/>
  <c r="J302"/>
  <c r="BK298"/>
  <c r="BK289"/>
  <c r="J287"/>
  <c r="BK283"/>
  <c r="BK215"/>
  <c r="J211"/>
  <c r="J202"/>
  <c r="J192"/>
  <c r="J174"/>
  <c r="BK165"/>
  <c r="BK156"/>
  <c r="J152"/>
  <c r="BK140"/>
  <c r="BK136"/>
  <c r="J97"/>
  <c r="J89"/>
  <c i="1" r="AS54"/>
  <c i="2" l="1" r="BK88"/>
  <c r="T88"/>
  <c r="R206"/>
  <c r="BK234"/>
  <c r="J234"/>
  <c r="J63"/>
  <c r="T234"/>
  <c r="P267"/>
  <c r="BK293"/>
  <c r="J293"/>
  <c r="J65"/>
  <c r="T293"/>
  <c r="R306"/>
  <c r="P88"/>
  <c r="R88"/>
  <c r="BK206"/>
  <c r="J206"/>
  <c r="J62"/>
  <c r="P206"/>
  <c r="T206"/>
  <c r="P234"/>
  <c r="R234"/>
  <c r="BK267"/>
  <c r="J267"/>
  <c r="J64"/>
  <c r="R267"/>
  <c r="T267"/>
  <c r="P293"/>
  <c r="R293"/>
  <c r="BK306"/>
  <c r="J306"/>
  <c r="J66"/>
  <c r="P306"/>
  <c r="T306"/>
  <c i="3" r="BK86"/>
  <c r="J86"/>
  <c r="J61"/>
  <c r="P86"/>
  <c r="R86"/>
  <c r="T86"/>
  <c r="BK100"/>
  <c r="J100"/>
  <c r="J62"/>
  <c r="P100"/>
  <c r="R100"/>
  <c r="T100"/>
  <c r="BK108"/>
  <c r="J108"/>
  <c r="J63"/>
  <c r="P108"/>
  <c r="R108"/>
  <c r="T108"/>
  <c i="2" r="J52"/>
  <c r="BE89"/>
  <c r="BE93"/>
  <c r="BE97"/>
  <c r="BE101"/>
  <c r="BE140"/>
  <c r="BE156"/>
  <c r="BE161"/>
  <c r="BE169"/>
  <c r="BE178"/>
  <c r="BE182"/>
  <c r="BE189"/>
  <c r="BE195"/>
  <c r="BE207"/>
  <c r="BE211"/>
  <c r="BE215"/>
  <c r="BE219"/>
  <c r="BE222"/>
  <c r="BE226"/>
  <c r="BE245"/>
  <c r="BE255"/>
  <c r="BE263"/>
  <c r="BE287"/>
  <c r="BE298"/>
  <c r="BE302"/>
  <c i="3" r="E48"/>
  <c r="J52"/>
  <c i="2" r="E48"/>
  <c r="F55"/>
  <c r="BE136"/>
  <c r="BE147"/>
  <c r="BE152"/>
  <c r="BE165"/>
  <c r="BE174"/>
  <c r="BE186"/>
  <c r="BE192"/>
  <c r="BE198"/>
  <c r="BE202"/>
  <c r="BE230"/>
  <c r="BE235"/>
  <c r="BE238"/>
  <c r="BE242"/>
  <c r="BE251"/>
  <c r="BE258"/>
  <c r="BE261"/>
  <c r="BE268"/>
  <c r="BE271"/>
  <c r="BE275"/>
  <c r="BE278"/>
  <c r="BE281"/>
  <c r="BE283"/>
  <c r="BE289"/>
  <c r="BE294"/>
  <c r="BE307"/>
  <c r="BE309"/>
  <c i="3" r="F55"/>
  <c r="BE87"/>
  <c r="BE89"/>
  <c r="BE92"/>
  <c r="BE94"/>
  <c r="BE97"/>
  <c r="BE101"/>
  <c r="BE103"/>
  <c r="BE106"/>
  <c r="BE109"/>
  <c r="BE111"/>
  <c r="BE114"/>
  <c r="BK113"/>
  <c r="J113"/>
  <c r="J64"/>
  <c i="2" r="J34"/>
  <c i="1" r="AW55"/>
  <c i="2" r="F37"/>
  <c i="1" r="BD55"/>
  <c i="2" r="F34"/>
  <c i="1" r="BA55"/>
  <c i="2" r="F35"/>
  <c i="1" r="BB55"/>
  <c i="2" r="F36"/>
  <c i="1" r="BC55"/>
  <c i="3" r="J34"/>
  <c i="1" r="AW56"/>
  <c i="3" r="F35"/>
  <c i="1" r="BB56"/>
  <c i="3" r="F36"/>
  <c i="1" r="BC56"/>
  <c i="3" r="F37"/>
  <c i="1" r="BD56"/>
  <c i="3" r="F34"/>
  <c i="1" r="BA56"/>
  <c i="3" l="1" r="T85"/>
  <c r="T84"/>
  <c r="R85"/>
  <c r="R84"/>
  <c r="P85"/>
  <c r="P84"/>
  <c i="1" r="AU56"/>
  <c i="2" r="R87"/>
  <c r="R86"/>
  <c r="P87"/>
  <c r="P86"/>
  <c i="1" r="AU55"/>
  <c i="2" r="T87"/>
  <c r="T86"/>
  <c r="BK87"/>
  <c r="J87"/>
  <c r="J60"/>
  <c r="J88"/>
  <c r="J61"/>
  <c i="3" r="BK85"/>
  <c r="J85"/>
  <c r="J60"/>
  <c i="1" r="BB54"/>
  <c r="AX54"/>
  <c r="BC54"/>
  <c r="W32"/>
  <c i="2" r="J33"/>
  <c i="1" r="AV55"/>
  <c r="AT55"/>
  <c r="BA54"/>
  <c r="AW54"/>
  <c r="AK30"/>
  <c r="BD54"/>
  <c r="W33"/>
  <c i="2" r="F33"/>
  <c i="1" r="AZ55"/>
  <c i="3" r="F33"/>
  <c i="1" r="AZ56"/>
  <c i="3" r="J33"/>
  <c i="1" r="AV56"/>
  <c r="AT56"/>
  <c i="2" l="1" r="BK86"/>
  <c r="J86"/>
  <c i="3" r="BK84"/>
  <c r="J84"/>
  <c r="J59"/>
  <c i="1" r="AU54"/>
  <c r="AZ54"/>
  <c r="W29"/>
  <c r="W30"/>
  <c r="W31"/>
  <c r="AY54"/>
  <c i="2" r="J30"/>
  <c i="1" r="AG55"/>
  <c r="AN55"/>
  <c i="2" l="1" r="J39"/>
  <c r="J59"/>
  <c i="1" r="AV54"/>
  <c r="AK29"/>
  <c i="3" r="J30"/>
  <c i="1" r="AG56"/>
  <c r="AN56"/>
  <c i="3" l="1" r="J39"/>
  <c i="1" r="AT54"/>
  <c r="AG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<sst xmlns="http://schemas.openxmlformats.org/spreadsheetml/2006/main">
  <si>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</si>
  <si>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</si>
  <si>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</si>
  <si>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</si>
  <si>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</si>
  <si>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{e9111e6e-fe84-47b9-b7a7-a6d9e8c6bb37}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</si>
  <si>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</si>
  <si>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</si>
  <si>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</si>
  <si>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</si>
  <si>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</si>
  <si>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</si>
  <si>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</si>
  <si>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</si>
  <si>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</si>
  <si>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</si>
  <si>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</si>
  <si>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VC4 v k.ú. Kouty u Poděbrad</t>
  </si>
  <si>
    <t>KSO:</t>
  </si>
  <si>
    <t/>
  </si>
  <si>
    <t>CC-CZ:</t>
  </si>
  <si>
    <t>Místo:</t>
  </si>
  <si>
    <t>k.ú. Kouty u Poděbrad</t>
  </si>
  <si>
    <t>Datum:</t>
  </si>
  <si>
    <t>11. 7. 2021</t>
  </si>
  <si>
    <t>Zadavatel:</t>
  </si>
  <si>
    <t>IČ:</t>
  </si>
  <si>
    <t>ČR-SPÚ,Krajský pozemkový úřad pro Středočeský kraj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</si>
  <si>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</si>
  <si>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</si>
  <si>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</si>
  <si>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</si>
  <si>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</si>
  <si>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</si>
  <si>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</si>
  <si>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>Ing. Jan Duben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</si>
  <si>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</si>
  <si>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</si>
  <si>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</si>
  <si>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</si>
  <si>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</si>
  <si>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</si>
  <si>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</si>
  <si>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</si>
  <si>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</si>
  <si>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</si>
  <si>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</si>
  <si>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</si>
  <si>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</si>
  <si>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</si>
  <si>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</si>
  <si>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</si>
  <si>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</si>
  <si>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</si>
  <si>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</si>
  <si>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</si>
  <si>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</si>
  <si>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</si>
  <si>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</si>
  <si>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</si>
  <si>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</si>
  <si>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</si>
  <si>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</si>
  <si>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</si>
  <si>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</si>
  <si>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</si>
  <si>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</si>
  <si>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</si>
  <si>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</si>
  <si>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</si>
  <si>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</si>
  <si>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</si>
  <si>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</si>
  <si>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</si>
  <si>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</si>
  <si>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</si>
  <si>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</si>
  <si>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</si>
  <si>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VC4</t>
  </si>
  <si>
    <t>STA</t>
  </si>
  <si>
    <t>1</t>
  </si>
  <si>
    <t>{da74896e-bbaf-4ccc-89a1-1ebb4e4cf567}</t>
  </si>
  <si>
    <t>822 29 7</t>
  </si>
  <si>
    <t>2</t>
  </si>
  <si>
    <t>VON</t>
  </si>
  <si>
    <t>Vedlejší a ostatní náklady</t>
  </si>
  <si>
    <t>{6f9473ad-1991-47a9-b496-cff5f1a7c697}</t>
  </si>
  <si>
    <t>ornice</t>
  </si>
  <si>
    <t>251,692</t>
  </si>
  <si>
    <t>polcesta</t>
  </si>
  <si>
    <t>2643</t>
  </si>
  <si>
    <t>KRYCÍ LIST SOUPISU PRACÍ</t>
  </si>
  <si>
    <t>Objekt:</t>
  </si>
  <si>
    <t>SO 101 - Polní cesta VC4</t>
  </si>
  <si>
    <t>k.ú. Kouty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</si>
  <si>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</si>
  <si>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</si>
  <si>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</si>
  <si>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</si>
  <si>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</si>
  <si>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</si>
  <si>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</si>
  <si>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</si>
  <si>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</si>
  <si>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</si>
  <si>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</si>
  <si>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</si>
  <si>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</si>
  <si>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</si>
  <si>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</si>
  <si>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</si>
  <si>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</si>
  <si>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</si>
  <si>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</si>
  <si>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</si>
  <si>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</si>
  <si>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</si>
  <si>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</si>
  <si>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</si>
  <si>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</si>
  <si>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</si>
  <si>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</si>
  <si>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</si>
  <si>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</si>
  <si>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</si>
  <si>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</si>
  <si>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</si>
  <si>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2021 01</t>
  </si>
  <si>
    <t>4</t>
  </si>
  <si>
    <t>-439524944</t>
  </si>
  <si>
    <t>PSC</t>
  </si>
  <si>
    <t xml:space="preserve">Poznámka k souboru cen:_x000d_
1. V cenách jsou započteny i náklady na nařezání, vyrýpnutí, vyzvednutí, přemístění a složení sejmutého drnu na vzdálenost do 50 m nebo s naložením na dopravní prostředek._x000d_
2. V ceně nejsou započteny náklady na zálivku před sejmutím drnu. Pro tyto práce lze použít ceny části C02 souboru cen 185 80-43 Zalití rostlin vodou._x000d_
3. Ceny jsou určeny jen pro sejmutí drnu pro drnování._x000d_
4. Sejmutím drnu se rozumí sejmutí pláství nebo pásů drnu v takové jakosti, aby se jich mohlo použít pro další drnování._x000d_
5. Ceny nejsou určeny k pokládce travního drnu (koberce). Tyto práce se oceňují cenami souboru cen 181 4.-11 Založení trávníku_x000d_
6. Ceny lze použít při zakládání záhonů pro výsadbu rostlin z důvodu snížení profilu terénu._x000d_
</t>
  </si>
  <si>
    <t>VV</t>
  </si>
  <si>
    <t>"travnaté úseky cesty + případná výsadba na poli v tl.10cm 70% plochy"3682*0,7</t>
  </si>
  <si>
    <t>Součet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</si>
  <si>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</si>
  <si>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</si>
  <si>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-1923335727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</si>
  <si>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</si>
  <si>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"napojení na sl.II/329"15*1,0+15*0,5</t>
  </si>
  <si>
    <t>3</t>
  </si>
  <si>
    <t>121151113</t>
  </si>
  <si>
    <t>Sejmutí ornice strojně při souvislé ploše přes 100 do 500 m2, tl. vrstvy do 200 mm</t>
  </si>
  <si>
    <t>-345660740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</si>
  <si>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</si>
  <si>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"plocha na poli (plocha pozemku-plocha stávající cesty)"3682-1100</t>
  </si>
  <si>
    <t>122251106</t>
  </si>
  <si>
    <t>Odkopávky a prokopávky nezapažené strojně v hornině třídy těžitelnosti I skupiny 3 přes 1 000 do 5 000 m3</t>
  </si>
  <si>
    <t>m3</t>
  </si>
  <si>
    <t>-1149772640</t>
  </si>
  <si>
    <t xml:space="preserve">Poznámka k souboru cen:_x000d_
1. V cenách jsou započteny i náklady na přehození výkopku na vzdálenost do 3 m nebo naložení na dopravní prostředek._x000d_
</t>
  </si>
  <si>
    <t>Plocha řezu odkopávky z příčných a podélných profilů ve staničení:</t>
  </si>
  <si>
    <t>"staničení 0,000-0,020" (0+2,3)/2*20</t>
  </si>
  <si>
    <t>"staničení 0,020-0,040" (2,3+3,1)/2*20</t>
  </si>
  <si>
    <t>"staničení 0,040-0,060" (3,1+2,05)/2*20</t>
  </si>
  <si>
    <t>"staničení 0,060-0,080" (2,05+2,1)/2*20</t>
  </si>
  <si>
    <t>"staničení 0,080-0,100" (2,1+2,5)/2*20</t>
  </si>
  <si>
    <t>"staničení 0,100-0,120" (2,5+2,9)/2*20</t>
  </si>
  <si>
    <t>"staničení 0,120-0,140" (2,9+3,15)/2*20</t>
  </si>
  <si>
    <t>"staničení 0,140-0,160" (3,15+2,35)/2*20</t>
  </si>
  <si>
    <t>"staničení 0,160-0,180" (2,35+1,5)/2*20</t>
  </si>
  <si>
    <t>"staničení 0,180-0,200" (1,5+1,95)/2*20</t>
  </si>
  <si>
    <t>"staničení 0,200-0,220" (1,95+2,6)/2*20</t>
  </si>
  <si>
    <t>"staničení 0,220-0,240" (2,6+2,7)/2*20</t>
  </si>
  <si>
    <t>"staničení 0,240-0,260" (2,7+2,55)/2*20</t>
  </si>
  <si>
    <t>"staničení 0,260-0,280" (2,55+2,3)/2*20</t>
  </si>
  <si>
    <t>"staničení 0,280-0,300" (2,3+2,25)/2*20</t>
  </si>
  <si>
    <t>"staničení 0,300-0,320" (2,25+1,95)/2*20</t>
  </si>
  <si>
    <t>"staničení 0,320-0,340" (1,95+2,1)/2*20</t>
  </si>
  <si>
    <t>"staničení 0,340-0,360" (2,1+2,05)/2*20</t>
  </si>
  <si>
    <t>"staničení 0,360-0,380" (2,05+2,2)/2*20</t>
  </si>
  <si>
    <t>"staničení 0,380-0,400" (2,2+2,4)/2*20</t>
  </si>
  <si>
    <t>"staničení 0,400-0,420" (2,4+2,05)/2*20</t>
  </si>
  <si>
    <t>"staničení 0,420-0,440" (2,05+2,55)/2*20</t>
  </si>
  <si>
    <t>"staničení 0,440-0,460" (2,55+2,9)/2*20</t>
  </si>
  <si>
    <t>"staničení 0,460-0,480" (2,9+2,55)/2*20</t>
  </si>
  <si>
    <t>"staničení 0,480-0,500" (2,55+3,2)/2*20</t>
  </si>
  <si>
    <t>"staničení 0,500-0,520" (3,2+2,25)/2*20</t>
  </si>
  <si>
    <t>"staničení 0,520-0,540" (2,25+2,45)/2*20</t>
  </si>
  <si>
    <t>"staničení 0,540-0,560" (2,45+2,45)/2*20</t>
  </si>
  <si>
    <t>"staničení 0,560-0,580" (2,45+2,5)/2*20</t>
  </si>
  <si>
    <t>"staničení 0,580-0,59173" 2,5*11,73</t>
  </si>
  <si>
    <t>"odpočet drnu a ornice v šířce nové PC"-2577,4*0,1-2582*0,2</t>
  </si>
  <si>
    <t>odkop</t>
  </si>
  <si>
    <t>5</t>
  </si>
  <si>
    <t>133212012</t>
  </si>
  <si>
    <t>Hloubení šachet ručně zapažených i nezapažených v horninách třídy těžitelnosti I skupiny 3, půdorysná plocha výkopu přes 4 do 20 m2</t>
  </si>
  <si>
    <t>2103467785</t>
  </si>
  <si>
    <t xml:space="preserve">Poznámka k souboru cen:_x000d_
1. Ceny jsou určeny pro šachty hloubky do 6 m. Šachty větších hloubek se oceňují individuálně._x000d_
2. V cenách jsou započteny i náklady na svislé přemístění výkopku, urovnání dna do předepsaného profilu a spádu, přehození výkopku na přilehlém terénu na vzdálenost do 3 m od hrany šachty nebo naložení na dopravní prostředek._x000d_
</t>
  </si>
  <si>
    <t>"dle PD D.1.4"2*3*1,55</t>
  </si>
  <si>
    <t>6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</si>
  <si>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</si>
  <si>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</si>
  <si>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-1597516163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</si>
  <si>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</si>
  <si>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"odvoz zeminy na meziskládku"</t>
  </si>
  <si>
    <t>"zemina a ornice pro KZI, tam"480</t>
  </si>
  <si>
    <t>"zemina pro jímku, tam a zpět"6*0,1*2</t>
  </si>
  <si>
    <t>"ornice pro stavbu, tam a zpět"(6*0,3+441,5*0,1)*2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</si>
  <si>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</si>
  <si>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</si>
  <si>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</si>
  <si>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1913794902</t>
  </si>
  <si>
    <t>"odkopávky"628,185-10</t>
  </si>
  <si>
    <t>"drn"2577,4*0,1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</si>
  <si>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</si>
  <si>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</si>
  <si>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</si>
  <si>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-676432640</t>
  </si>
  <si>
    <t>"do 30km"875,925*20</t>
  </si>
  <si>
    <t>9</t>
  </si>
  <si>
    <t>167151101</t>
  </si>
  <si>
    <t>Nakládání, skládání a překládání neulehlého výkopku nebo sypaniny strojně nakládání, množství do 100 m3, z horniny třídy těžitelnosti I, skupiny 1 až 3</t>
  </si>
  <si>
    <t>-268014699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</si>
  <si>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</si>
  <si>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"zemina pro jímku, tam a zpět"6*0,1</t>
  </si>
  <si>
    <t>"ornice pro stavbu, tam a zpět"6*0,3+441,5*0,1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</si>
  <si>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</si>
  <si>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</si>
  <si>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</si>
  <si>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</si>
  <si>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-476924621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</si>
  <si>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</si>
  <si>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875,925*1,85</t>
  </si>
  <si>
    <t>11</t>
  </si>
  <si>
    <t>171211101</t>
  </si>
  <si>
    <t>Uložení sypanin do násypů ručně s rozprostřením sypaniny ve vrstvách a s hrubým urovnáním nezhutněných jakékoliv třídy těžitelnosti</t>
  </si>
  <si>
    <t>-12422171</t>
  </si>
  <si>
    <t xml:space="preserve">Poznámka k souboru cen:_x000d_
1. Ceny lze použít i pro uložení sypaniny s předepsaným zhutněním na trvalé skládky, do koryt vodotečí a do prohlubní terénu._x000d_
2. Cenu 21-1101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u paty konstrukce je menší než 3 m. Toto uložení se oceňuje cenami souboru cen 175 Obsyp objektů._x000d_
</t>
  </si>
  <si>
    <t>"vsakovací jáma - hlinito písčitá zemina ze stavby"2*3*0,1</t>
  </si>
  <si>
    <t>12</t>
  </si>
  <si>
    <t>171251201</t>
  </si>
  <si>
    <t>Uložení sypaniny na skládky nebo meziskládky bez hutnění s upravením uložené sypaniny do předepsaného tvaru</t>
  </si>
  <si>
    <t>-278076859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</si>
  <si>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</si>
  <si>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"přebytek zeminy na trvalou skládku"875,925</t>
  </si>
  <si>
    <t>"zemina + ornice na mezideponii"526,55</t>
  </si>
  <si>
    <t>13</t>
  </si>
  <si>
    <t>181351005</t>
  </si>
  <si>
    <t>Rozprostření a urovnání ornice v rovině nebo ve svahu sklonu do 1:5 strojně při souvislé ploše do 100 m2, tl. vrstvy přes 250 do 300 mm</t>
  </si>
  <si>
    <t>-689209744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</si>
  <si>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</si>
  <si>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 xml:space="preserve">"vsakovací jáma"2*3 </t>
  </si>
  <si>
    <t>14</t>
  </si>
  <si>
    <t>181351103</t>
  </si>
  <si>
    <t>Rozprostření a urovnání ornice v rovině nebo ve svahu sklonu do 1:5 strojně při souvislé ploše přes 100 do 500 m2, tl. vrstvy do 200 mm</t>
  </si>
  <si>
    <t>-1201979265</t>
  </si>
  <si>
    <t>"zatravnění pozemku tl.0,1m"3682-597,5-2643</t>
  </si>
  <si>
    <t>181411131</t>
  </si>
  <si>
    <t>Založení trávníku na půdě předem připravené plochy do 1000 m2 výsevem včetně utažení parkového v rovině nebo na svahu do 1:5</t>
  </si>
  <si>
    <t>345356321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</si>
  <si>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</si>
  <si>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"dle pol.č.181351103"441,5</t>
  </si>
  <si>
    <t>16</t>
  </si>
  <si>
    <t>M</t>
  </si>
  <si>
    <t>005724800.R</t>
  </si>
  <si>
    <t>osivo (travní směs se zastoupením cca 50 % lučních bylin a 50 % travin- viz popis v TZ), výsevek 20kg/ha</t>
  </si>
  <si>
    <t>kg</t>
  </si>
  <si>
    <t>-1229535202</t>
  </si>
  <si>
    <t>441,5*0,0020</t>
  </si>
  <si>
    <t>17</t>
  </si>
  <si>
    <t>181951112</t>
  </si>
  <si>
    <t>Úprava pláně vyrovnáním výškových rozdílů strojně v hornině třídy těžitelnosti I, skupiny 1 až 3 se zhutněním</t>
  </si>
  <si>
    <t>317519811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</si>
  <si>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</si>
  <si>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polcesta*1,25</t>
  </si>
  <si>
    <t>18</t>
  </si>
  <si>
    <t>184818249</t>
  </si>
  <si>
    <t>Ochrana kmene bedněním před poškozením stavebním provozem zřízení včetně odstranění výšky bednění přes 2 do 3 m průměru kmene přes 1100 mm</t>
  </si>
  <si>
    <t>kus</t>
  </si>
  <si>
    <t>697100780</t>
  </si>
  <si>
    <t>"dle potřeby"6</t>
  </si>
  <si>
    <t>19</t>
  </si>
  <si>
    <t>185804312</t>
  </si>
  <si>
    <t>Zalití rostlin vodou plochy záhonů jednotlivě přes 20 m2</t>
  </si>
  <si>
    <t>1625329857</t>
  </si>
  <si>
    <t>"travnatá plocha"441,5*0,02*2</t>
  </si>
  <si>
    <t>20</t>
  </si>
  <si>
    <t>185851121</t>
  </si>
  <si>
    <t>Dovoz vody pro zálivku rostlin na vzdálenost do 1000 m</t>
  </si>
  <si>
    <t>-1873526000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</si>
  <si>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</si>
  <si>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"dle pol.185804312"17,66</t>
  </si>
  <si>
    <t>185851129</t>
  </si>
  <si>
    <t>Dovoz vody pro zálivku rostlin Příplatek k ceně za každých dalších i započatých 1000 m</t>
  </si>
  <si>
    <t>1498277254</t>
  </si>
  <si>
    <t>" do 10km"9*17,66</t>
  </si>
  <si>
    <t>Zakládání</t>
  </si>
  <si>
    <t>22</t>
  </si>
  <si>
    <t>211531111</t>
  </si>
  <si>
    <t>Výplň kamenivem do rýh odvodňovacích žeber nebo trativodů bez zhutnění, s úpravou povrchu výplně kamenivem hrubým drceným frakce 16 až 63 mm</t>
  </si>
  <si>
    <t>1498130205</t>
  </si>
  <si>
    <t xml:space="preserve">Poznámka k souboru cen:_x000d_
1. V ceně 51-1111 jsou započteny i náklady na průduchy vytvořené z lomového kamene._x000d_
2. V cenách 52-1111 až 58-1111 nejsou započteny náklady na zřízení průduchů; tyto práce se oceňují cenami:_x000d_
a) souboru cen 212 71-11 Trativody z trub z prostého betonu bez lože,_x000d_
b) souboru cen 212 75-5 . Trativody bez lože z drenážních trubek._x000d_
3. Množství měrných jednotek se určuje v m3 vyplňovaného prostoru. Objem potrubí a lože se do vyplňovaného prostoru nezapočítává._x000d_
</t>
  </si>
  <si>
    <t>"vsakovací jáma fr.16/32"2*3*1,0</t>
  </si>
  <si>
    <t>23</t>
  </si>
  <si>
    <t>211571112</t>
  </si>
  <si>
    <t>Výplň kamenivem do rýh odvodňovacích žeber nebo trativodů bez zhutnění, s úpravou povrchu výplně štěrkopískem netříděným</t>
  </si>
  <si>
    <t>1608472464</t>
  </si>
  <si>
    <t>"vsakovací jáma fr.0/4"2*3*0,15</t>
  </si>
  <si>
    <t>24</t>
  </si>
  <si>
    <t>211971110</t>
  </si>
  <si>
    <t>Zřízení opláštění výplně z geotextilie odvodňovacích žeber nebo trativodů v rýze nebo zářezu se stěnami šikmými o sklonu do 1:2</t>
  </si>
  <si>
    <t>766465197</t>
  </si>
  <si>
    <t xml:space="preserve">Poznámka k souboru cen:_x000d_
1. Ceny jsou určeny:_x000d_
a) pro jakékoliv druhy a rozměry geotextilií,_x000d_
b) i pro zřízení svislého drénu z jedné nebo více vrstev geotextilie přiložených na stěnu rýhy nebo zářezu,_x000d_
c) pro způsob spojování geotextilií přesahy._x000d_
2. Ceny nelze použít:_x000d_
a) pro zřízení opláštění výplně v zapažených rýhách; toto opláštění se oceňuje individuálně,_x000d_
b) pro knotové drény (geodrény); tyto drény se oceňují cenami souboru cen 211 97-21 Vpichování svislých konsolidačních prefabrikovaných drénů,_x000d_
c) pro zřízení vrstev z geotextilií; toto zřízení vrstev z geotextilií se ocení cenami souboru cen 213 14 Zřízení vrstvy z geotextilie._x000d_
3. V cenách jsou započteny i náklady na zřízení předepsaných přesahů a na potřebné zatěžování nebo připevňování geotextilie ke stěnám výkopu při provádění._x000d_
4. V cenách nejsou započteny náklady na dodání geotextilie; toto dodání se oceňuje ve specifikaci. Ztratné lze dohodnout ve výši 2 %._x000d_
5. Množství měrných jednotek:_x000d_
a) se určuje v m2 rozvinuté plochy opláštění bez jakýchkoliv přesahů. Při opláštění z více vrstev geotextilií se pro určení množství měrných jednotek oceňuje každá vrstva samostatně,_x000d_
b) pro dodání geotextilie oceňované ve specifikaci se určí v m2 geotextilie včetně přesahů a prořezů stanovených projektovou dokumentací._x000d_
</t>
  </si>
  <si>
    <t xml:space="preserve">592*1,5 </t>
  </si>
  <si>
    <t>25</t>
  </si>
  <si>
    <t>69311059</t>
  </si>
  <si>
    <t>geotextilie netkaná separační, ochranná, filtrační, drenážní PP 150g/m2</t>
  </si>
  <si>
    <t>872297998</t>
  </si>
  <si>
    <t>888*1,02</t>
  </si>
  <si>
    <t>26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</si>
  <si>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</si>
  <si>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</si>
  <si>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-1668967845</t>
  </si>
  <si>
    <t>"vsakovací jáma"10*1,6+2*3*3</t>
  </si>
  <si>
    <t>27</t>
  </si>
  <si>
    <t>69311060</t>
  </si>
  <si>
    <t>geotextilie netkaná separační, ochranná, filtrační, drenážní PP 200g/m2</t>
  </si>
  <si>
    <t>-862500594</t>
  </si>
  <si>
    <t>34*1,1</t>
  </si>
  <si>
    <t>37,4*1,1845 'Přepočtené koeficientem množství</t>
  </si>
  <si>
    <t>28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</si>
  <si>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</si>
  <si>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</si>
  <si>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m</t>
  </si>
  <si>
    <t>605098371</t>
  </si>
  <si>
    <t xml:space="preserve">Poznámka k souboru cen:_x000d_
1. V cenách souboru cen jsou započteny náklady na:_x000d_
a) podsyp ze štěrkopísku tl. 100 mm,_x000d_
b) obsyp DN +150 mm nad potrubí a do stran._x000d_
2. V cenách souboru cen nejsou započteny náklady na:_x000d_
a) montáž a dodávku tvarovek, které se oceňují cenami souboru 877 ..-52.1 Montáž tvarovek na kanalizačním potrubí z trub z plastu, části A03,_x000d_
b) opláštění potrubí geotextílií, které se oceňuje cenami souboru 211 97-11.. Zřízení opláštění výplně z geotextilie odvodňovacích žeber nebo trativodů v rýze nebo zářezu se stěnami katalogu 800-2 Zvláštní zakládání objektů, části A 01._x000d_
</t>
  </si>
  <si>
    <t>"dle PD D.1.4 a C.3"594</t>
  </si>
  <si>
    <t>Komunikace</t>
  </si>
  <si>
    <t>52</t>
  </si>
  <si>
    <t>561081001.R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</si>
  <si>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 vč. směsného pojiva cca 3%</t>
  </si>
  <si>
    <t>707340530</t>
  </si>
  <si>
    <t>30</t>
  </si>
  <si>
    <t>564851111</t>
  </si>
  <si>
    <t>Podklad ze štěrkodrti ŠD s rozprostřením a zhutněním, po zhutnění tl. 150 mm</t>
  </si>
  <si>
    <t>-397984005</t>
  </si>
  <si>
    <t>polcesta*1,15 "vynásobeno koeficientem z důvodu větší plochy spodní vrstvy"</t>
  </si>
  <si>
    <t>polcesta*1,25 "vynásobeno koeficientem z důvodu větší plochy spodní vrstvy"</t>
  </si>
  <si>
    <t>31</t>
  </si>
  <si>
    <t>565155121</t>
  </si>
  <si>
    <t>Asfaltový beton vrstva podkladní ACP 16 + (obalované kamenivo střednězrnné - OKS) s rozprostřením a zhutněním v pruhu šířky přes 3 m, po zhutnění tl. 70 mm</t>
  </si>
  <si>
    <t>CS ÚRS 2020 02</t>
  </si>
  <si>
    <t>1697332602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</si>
  <si>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</si>
  <si>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polcesta*1,055 "vynásobeno koeficientem z důvodu větší plochy spodní vrstvy"</t>
  </si>
  <si>
    <t>32</t>
  </si>
  <si>
    <t>569831111</t>
  </si>
  <si>
    <t>Zpevnění krajnic nebo komunikací pro pěší s rozprostřením a zhutněním, po zhutnění štěrkodrtí tl. 100 mm</t>
  </si>
  <si>
    <t>1322941055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</si>
  <si>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</si>
  <si>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"krajnice polní cesty" 592*2*0,5</t>
  </si>
  <si>
    <t>"odpočet vjezdů na pozemky" -(12+12+10)*0,5</t>
  </si>
  <si>
    <t>"přípočet krajnic na křižovatkách" 15*3*0,5</t>
  </si>
  <si>
    <t>krajnice</t>
  </si>
  <si>
    <t>33</t>
  </si>
  <si>
    <t>569903311</t>
  </si>
  <si>
    <t>Zřízení zemních krajnic z hornin jakékoliv třídy se zhutněním</t>
  </si>
  <si>
    <t>-328887544</t>
  </si>
  <si>
    <t xml:space="preserve">Poznámka k souboru cen:_x000d_
1. Ceny jsou určeny pro jakoukoliv tloušťku krajnice._x000d_
2. V cenách nejsou započteny náklady na opatření zeminy a její přemístění k místu zabudování, které se oceňují podle ustanovení čl. 3111 Všeobecných podmínek části A 01 tohoto katalogu._x000d_
</t>
  </si>
  <si>
    <t>"dle PD D.1.4 - z vhodného nenamrzavého materiálu nákup - písčitá hlína "2*0,1*592</t>
  </si>
  <si>
    <t>34</t>
  </si>
  <si>
    <t>10364100.R</t>
  </si>
  <si>
    <t>zemina do zemních krajnic nenamrzavá dle ČSN 73 6133 vč.získání ze zemníku, nákupu, nakládání a dopravy</t>
  </si>
  <si>
    <t>774281791</t>
  </si>
  <si>
    <t>118,4*2</t>
  </si>
  <si>
    <t>35</t>
  </si>
  <si>
    <t>573191111</t>
  </si>
  <si>
    <t>Postřik infiltrační kationaktivní emulzí v množství 1,00 kg/m2</t>
  </si>
  <si>
    <t>617095079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</si>
  <si>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</si>
  <si>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36</t>
  </si>
  <si>
    <t>573231108</t>
  </si>
  <si>
    <t>Postřik spojovací PS bez posypu kamenivem ze silniční emulze, v množství 0,50 kg/m2</t>
  </si>
  <si>
    <t>-1155792920</t>
  </si>
  <si>
    <t>polcesta*1,045 "vynásobeno koeficientem z důvodu větší plochy spodní vrstvy"</t>
  </si>
  <si>
    <t>37</t>
  </si>
  <si>
    <t>577134121</t>
  </si>
  <si>
    <t>Asfaltový beton vrstva obrusná ACO 11 (ABS) s rozprostřením a se zhutněním z nemodifikovaného asfaltu v pruhu šířky přes 3 m tř. I, po zhutnění tl. 40 mm</t>
  </si>
  <si>
    <t>-776071261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</si>
  <si>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</si>
  <si>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"polní cesta - dle Acad" 2643</t>
  </si>
  <si>
    <t>Ostatní konstrukce a práce, bourání</t>
  </si>
  <si>
    <t>38</t>
  </si>
  <si>
    <t>9100001.R</t>
  </si>
  <si>
    <t>Demontáž sdělovacího kabelu - vč. výkopových prací, odříznutí a zasypání výkopu</t>
  </si>
  <si>
    <t>756056123</t>
  </si>
  <si>
    <t>"dle potřeby v případě kolize kce polní cesty - bude řešeno se správcem inž.sítě"25</t>
  </si>
  <si>
    <t>39</t>
  </si>
  <si>
    <t>912211111</t>
  </si>
  <si>
    <t>Montáž směrového sloupku plastového s odrazkou prostým uložením bez betonového základu silničního</t>
  </si>
  <si>
    <t>1089753049</t>
  </si>
  <si>
    <t xml:space="preserve">Poznámka k souboru cen:_x000d_
1. V cenách jsou započteny i náklady:_x000d_
a) u cen 912 21-1111 a -1112 na vykopání jamek pro sloupky s odhozením výkopku na hromadu nebo naložením na dopravní prostředek,_x000d_
b) u ceny 912 21-1121 na spojovací materiál,_x000d_
c) u ceny 912 21-1131 na vyvrtání otvoru a lepidlo._x000d_
2. V cenách nejsou započteny náklady:_x000d_
a) na dodání sloupku, tyto se oceňují ve specifikaci,_x000d_
b) u ceny 912 21-1131 i na spojovací materiál, který je součástí dodávky sloupku,_x000d_
c) odklizení výkopku, tyto se oceňují cenami části A 01 katalogu 800-1 Zemní práce._x000d_
</t>
  </si>
  <si>
    <t>"dle PD"2</t>
  </si>
  <si>
    <t>40</t>
  </si>
  <si>
    <t>4044515.R</t>
  </si>
  <si>
    <t>sloupek směrový silniční plastový 1,2m</t>
  </si>
  <si>
    <t>-1305625177</t>
  </si>
  <si>
    <t>41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</si>
  <si>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</si>
  <si>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</si>
  <si>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825557730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</si>
  <si>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</si>
  <si>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"vjezdy na pozemky" 12+12+12</t>
  </si>
  <si>
    <t>42</t>
  </si>
  <si>
    <t>59217031</t>
  </si>
  <si>
    <t>obrubník betonový silniční 1000x150x250mm</t>
  </si>
  <si>
    <t>2137890877</t>
  </si>
  <si>
    <t>36*1,05</t>
  </si>
  <si>
    <t>43</t>
  </si>
  <si>
    <t>919112233</t>
  </si>
  <si>
    <t>Řezání dilatačních spár v živičném krytu vytvoření komůrky pro těsnící zálivku šířky 20 mm, hloubky 40 mm</t>
  </si>
  <si>
    <t>736784370</t>
  </si>
  <si>
    <t xml:space="preserve">Poznámka k souboru cen:_x000d_
1. V cenách jsou započteny i náklady na vyčištění spár po řezání._x000d_
</t>
  </si>
  <si>
    <t>"napojení na silnici II/329"31</t>
  </si>
  <si>
    <t>44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</si>
  <si>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</si>
  <si>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</si>
  <si>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-713529513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</si>
  <si>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</si>
  <si>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45</t>
  </si>
  <si>
    <t>919735114</t>
  </si>
  <si>
    <t>Řezání stávajícího živičného krytu nebo podkladu hloubky přes 150 do 200 mm</t>
  </si>
  <si>
    <t>-1729077793</t>
  </si>
  <si>
    <t xml:space="preserve">Poznámka k souboru cen:_x000d_
1. V cenách jsou započteny i náklady na spotřebu vody._x000d_
</t>
  </si>
  <si>
    <t>"zaříznutí vozovky silnice II/329"30</t>
  </si>
  <si>
    <t>997</t>
  </si>
  <si>
    <t>Přesun sutě</t>
  </si>
  <si>
    <t>46</t>
  </si>
  <si>
    <t>997221571</t>
  </si>
  <si>
    <t>Vodorovná doprava vybouraných hmot bez naložení, ale se složením a s hrubým urovnáním na vzdálenost do 1 km</t>
  </si>
  <si>
    <t>391245382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</si>
  <si>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</si>
  <si>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"asf.kryt"7,11</t>
  </si>
  <si>
    <t>47</t>
  </si>
  <si>
    <t>997221579</t>
  </si>
  <si>
    <t>Vodorovná doprava vybouraných hmot bez naložení, ale se složením a s hrubým urovnáním na vzdálenost Příplatek k ceně za každý další i započatý 1 km přes 1 km</t>
  </si>
  <si>
    <t>563817910</t>
  </si>
  <si>
    <t>"do 30km"7,11*29</t>
  </si>
  <si>
    <t>48</t>
  </si>
  <si>
    <t>997221645</t>
  </si>
  <si>
    <t>Poplatek za uložení stavebního odpadu na skládce (skládkovné) asfaltového bez obsahu dehtu zatříděného do Katalogu odpadů pod kódem 17 03 02</t>
  </si>
  <si>
    <t>2139276938</t>
  </si>
  <si>
    <t xml:space="preserve">Poznámka k souboru cen:_x000d_
1. Ceny uvedené v souboru cen je doporučeno upravit podle aktuálních cen místně příslušné skládky odpadů._x000d_
2. Uložení odpadů neuvedených v souboru cen se oceňuje individuálně._x000d_
3. V cenách je započítán poplatek za ukládání odpadu dle zákona 185/2001 Sb._x000d_
4. Případné drcení stavebního odpadu lze ocenit cenami souboru cen 997 00-60 Drcení stavebního odpadu z katalogu 800-6 Demolice objektů._x000d_
</t>
  </si>
  <si>
    <t>"asf.směs"7,11</t>
  </si>
  <si>
    <t>998</t>
  </si>
  <si>
    <t>Přesun hmot</t>
  </si>
  <si>
    <t>51</t>
  </si>
  <si>
    <t>998225111</t>
  </si>
  <si>
    <t>Přesun hmot pro komunikace s krytem z kameniva, monolitickým betonovým nebo živičným dopravní vzdálenost do 200 m jakékoliv délky objektu</t>
  </si>
  <si>
    <t>-1504274526</t>
  </si>
  <si>
    <t xml:space="preserve">Poznámka k souboru cen:_x000d_
1. Ceny lze použít i pro plochy letišť s krytem monolitickým betonovým nebo živičným._x000d_
</t>
  </si>
  <si>
    <t>50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</si>
  <si>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</si>
  <si>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</si>
  <si>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1933787425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</si>
  <si>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</si>
  <si>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</si>
  <si>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</si>
  <si>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</si>
  <si>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</si>
  <si>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</si>
  <si>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</si>
  <si>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</si>
  <si>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</si>
  <si>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</si>
  <si>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011324000</t>
  </si>
  <si>
    <t>Archeologický průzkum</t>
  </si>
  <si>
    <t>Kč</t>
  </si>
  <si>
    <t>1024</t>
  </si>
  <si>
    <t>453967555</t>
  </si>
  <si>
    <t xml:space="preserve">Poznámka k souboru cen:_x000d_
1. Více informací o volbě, obsahu a způsobu ocenění jednotlivých titulů viz Příloha 01 Průzkumné, geodetické a projektové práce._x000d_
</t>
  </si>
  <si>
    <t>012103000</t>
  </si>
  <si>
    <t>Geodetické práce před výstavbou - vytýčení sítí</t>
  </si>
  <si>
    <t>-332167743</t>
  </si>
  <si>
    <t>"vytíčení stávajících inženýrských sítí a vytýčení stavby před začátkem realizace" 1</t>
  </si>
  <si>
    <t>012203000</t>
  </si>
  <si>
    <t>Geodetické práce při provádění stavby - výškové a polohové vytýčení stavby</t>
  </si>
  <si>
    <t>-1448762715</t>
  </si>
  <si>
    <t>012303000</t>
  </si>
  <si>
    <t>Geodetické práce po výstavbě - zaměření skutečného provedení díla ke kolaudaci stavby</t>
  </si>
  <si>
    <t>1276006484</t>
  </si>
  <si>
    <t>"Geodetické vytýčení stavby v průběhu výstavby a zaměření skutečného stavu" 1</t>
  </si>
  <si>
    <t>013254000</t>
  </si>
  <si>
    <t>Dokumentace skutečného provedení stavby - 4x tištěná, 1x na CD</t>
  </si>
  <si>
    <t>374756698</t>
  </si>
  <si>
    <t>"Dokumentace skutečného provedení stavby - 4x tištěná, 1x na CD" 1</t>
  </si>
  <si>
    <t>VRN3</t>
  </si>
  <si>
    <t>Zařízení staveniště</t>
  </si>
  <si>
    <t>030001000</t>
  </si>
  <si>
    <t>Zařízení staveniště - zřízení, provoz, zrušení</t>
  </si>
  <si>
    <t>1243574560</t>
  </si>
  <si>
    <t xml:space="preserve">Poznámka k souboru cen:_x000d_
1. Více informací o volbě, obsahu a způsobu ocenění jednotlivých titulů viz příslušné Přílohy 01 až 09._x000d_
</t>
  </si>
  <si>
    <t>034103000</t>
  </si>
  <si>
    <t>Pomocné práce zajištění nebo řízení regulaci a ochranu dopravy - úhrnná částka musí obsahovat veškeré nákl. na dočasné úpravy a regulaci dopr.(i pěší) na staveništi</t>
  </si>
  <si>
    <t>1516316991</t>
  </si>
  <si>
    <t xml:space="preserve">Poznámka k souboru cen:_x000d_
1. Více informací o volbě, obsahu a způsobu ocenění jednotlivých titulů viz Příloha 03 Zařízení staveniště._x000d_
</t>
  </si>
  <si>
    <t>"pro zajištění dopravy a přístupu k nemovitostem (např.lávky, nájezdy) a zajištění staveniště dle BOZP (ochranná oplocení, zajištění výkopů a pod..)"1</t>
  </si>
  <si>
    <t>034303000</t>
  </si>
  <si>
    <t xml:space="preserve">Dopravní značení na staveništi - DIO v průběhu výstavby dle TP66 - osazení dočasného dopr.značení vč.opatření pro zajištění dopravy a přístupů - zřízení a odstranění, manipulace, pronájmu vč.projektu, projednání a zajištění dopr. inženýrského rozhodnutí </t>
  </si>
  <si>
    <t>409604249</t>
  </si>
  <si>
    <t>VRN4</t>
  </si>
  <si>
    <t>Inženýrská činnost</t>
  </si>
  <si>
    <t>041903000</t>
  </si>
  <si>
    <t>Dozor jiné osoby - geotechnické posouzení (2 x návštěva stavby)</t>
  </si>
  <si>
    <t>-727809304</t>
  </si>
  <si>
    <t xml:space="preserve">Poznámka k souboru cen:_x000d_
1. Více informací o volbě, obsahu a způsobu ocenění jednotlivých titulů viz Příloha 04 Inženýrská činnost._x000d_
</t>
  </si>
  <si>
    <t>043134000</t>
  </si>
  <si>
    <t xml:space="preserve">Zkoušky zatěžovací - provedení 12 ks statické zatěžovací zkoušky </t>
  </si>
  <si>
    <t>-1383880139</t>
  </si>
  <si>
    <t>VRN7</t>
  </si>
  <si>
    <t>Provozní vlivy</t>
  </si>
  <si>
    <t>075603000.R</t>
  </si>
  <si>
    <t>Jiná ochranná pásma - kopané sondy stávajících inženýrských sítí vč.zpětného zásypu (4ks)</t>
  </si>
  <si>
    <t>-1162531608</t>
  </si>
  <si>
    <t>P</t>
  </si>
  <si>
    <t xml:space="preserve">Poznámka k položce:_x000d_
 </t>
  </si>
  <si>
    <t>SEZNAM FIGUR</t>
  </si>
  <si>
    <t>Výměra</t>
  </si>
  <si>
    <t xml:space="preserve"> SO 101</t>
  </si>
  <si>
    <t>obnova</t>
  </si>
  <si>
    <t>"obnova stávající asfaltové vozovky" 80*5,08</t>
  </si>
  <si>
    <t>odvoz</t>
  </si>
  <si>
    <t>Použití figury:</t>
  </si>
  <si>
    <t>Asfaltový beton vrstva obrusná ACO 11 (ABS) tř. I tl 40 mm š přes 3 m z nemodifikovaného asfaltu</t>
  </si>
  <si>
    <t>Úprava pláně v hornině třídy těžitelnosti I, skupiny 1 až 3 se zhutněním strojně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</si>
  <si>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</t>
  </si>
  <si>
    <t>Podklad ze štěrkodrtě ŠD fr.0/63 tl 150 mm</t>
  </si>
  <si>
    <t>Asfaltový beton vrstva podkladní ACP 16 + (obalované kamenivo OKS) tl 70 mm š přes 3 m</t>
  </si>
  <si>
    <t>Postřik infiltrační kationaktivní emulzí v množství 1 kg/m2</t>
  </si>
  <si>
    <t>Postřik živičný spojovací ze silniční emulze v množství 0,50 kg/m2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</si>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</sst>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21-13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VC4 v k.ú. Kouty u Poděbrad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Kouty u Poděbrad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11. 7. 2021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ČR-SPÚ,Krajský pozemkový úřad pro Středočeský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VDI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Jan Duben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101 - Polní cesta VC4'!J30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101 - Polní cesta VC4'!P86</f>
        <v>0</v>
      </c>
      <c r="AV55" s="121">
        <f>'SO 101 - Polní cesta VC4'!J33</f>
        <v>0</v>
      </c>
      <c r="AW55" s="121">
        <f>'SO 101 - Polní cesta VC4'!J34</f>
        <v>0</v>
      </c>
      <c r="AX55" s="121">
        <f>'SO 101 - Polní cesta VC4'!J35</f>
        <v>0</v>
      </c>
      <c r="AY55" s="121">
        <f>'SO 101 - Polní cesta VC4'!J36</f>
        <v>0</v>
      </c>
      <c r="AZ55" s="121">
        <f>'SO 101 - Polní cesta VC4'!F33</f>
        <v>0</v>
      </c>
      <c r="BA55" s="121">
        <f>'SO 101 - Polní cesta VC4'!F34</f>
        <v>0</v>
      </c>
      <c r="BB55" s="121">
        <f>'SO 101 - Polní cesta VC4'!F35</f>
        <v>0</v>
      </c>
      <c r="BC55" s="121">
        <f>'SO 101 - Polní cesta VC4'!F36</f>
        <v>0</v>
      </c>
      <c r="BD55" s="123">
        <f>'SO 101 - Polní cesta VC4'!F37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82</v>
      </c>
      <c r="CM55" s="124" t="s">
        <v>83</v>
      </c>
    </row>
    <row r="56" s="7" customFormat="1" ht="16.5" customHeight="1">
      <c r="A56" s="112" t="s">
        <v>76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'VON - Vedlejší a ostatní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5">
        <v>0</v>
      </c>
      <c r="AT56" s="126">
        <f>ROUND(SUM(AV56:AW56),2)</f>
        <v>0</v>
      </c>
      <c r="AU56" s="127">
        <f>'VON - Vedlejší a ostatní ...'!P84</f>
        <v>0</v>
      </c>
      <c r="AV56" s="126">
        <f>'VON - Vedlejší a ostatní ...'!J33</f>
        <v>0</v>
      </c>
      <c r="AW56" s="126">
        <f>'VON - Vedlejší a ostatní ...'!J34</f>
        <v>0</v>
      </c>
      <c r="AX56" s="126">
        <f>'VON - Vedlejší a ostatní ...'!J35</f>
        <v>0</v>
      </c>
      <c r="AY56" s="126">
        <f>'VON - Vedlejší a ostatní ...'!J36</f>
        <v>0</v>
      </c>
      <c r="AZ56" s="126">
        <f>'VON - Vedlejší a ostatní ...'!F33</f>
        <v>0</v>
      </c>
      <c r="BA56" s="126">
        <f>'VON - Vedlejší a ostatní ...'!F34</f>
        <v>0</v>
      </c>
      <c r="BB56" s="126">
        <f>'VON - Vedlejší a ostatní ...'!F35</f>
        <v>0</v>
      </c>
      <c r="BC56" s="126">
        <f>'VON - Vedlejší a ostatní ...'!F36</f>
        <v>0</v>
      </c>
      <c r="BD56" s="128">
        <f>'VON - Vedlejší a ostatní ...'!F37</f>
        <v>0</v>
      </c>
      <c r="BE56" s="7"/>
      <c r="BT56" s="124" t="s">
        <v>80</v>
      </c>
      <c r="BV56" s="124" t="s">
        <v>74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Pt00yBztjjw+tppdwMnzh1VFnBIIRxc+zoKKBnVEM9KGnDu/DmE8PBg1f7Mb79mmJuNLAV+0qsYlxy4GKeeb6Q==" hashValue="EvrkbF7fraWUcg0IfL0qh2qKuOqhXQLDii9qe45KWm0OpfY7i2l5IhcOag6Eug5rDz+47s4qiEcCwukVpkrUa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1 - Polní cesta VC4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  <c r="AZ2" s="129" t="s">
        <v>87</v>
      </c>
      <c r="BA2" s="129" t="s">
        <v>19</v>
      </c>
      <c r="BB2" s="129" t="s">
        <v>19</v>
      </c>
      <c r="BC2" s="129" t="s">
        <v>88</v>
      </c>
      <c r="BD2" s="12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  <c r="AZ3" s="129" t="s">
        <v>89</v>
      </c>
      <c r="BA3" s="129" t="s">
        <v>19</v>
      </c>
      <c r="BB3" s="129" t="s">
        <v>19</v>
      </c>
      <c r="BC3" s="129" t="s">
        <v>90</v>
      </c>
      <c r="BD3" s="129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VC4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92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93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82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21</v>
      </c>
      <c r="E12" s="39"/>
      <c r="F12" s="138" t="s">
        <v>94</v>
      </c>
      <c r="G12" s="39"/>
      <c r="H12" s="39"/>
      <c r="I12" s="134" t="s">
        <v>23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19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27</v>
      </c>
      <c r="F15" s="39"/>
      <c r="G15" s="39"/>
      <c r="H15" s="39"/>
      <c r="I15" s="134" t="s">
        <v>28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26</v>
      </c>
      <c r="J20" s="138" t="s">
        <v>19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32</v>
      </c>
      <c r="F21" s="39"/>
      <c r="G21" s="39"/>
      <c r="H21" s="39"/>
      <c r="I21" s="134" t="s">
        <v>28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26</v>
      </c>
      <c r="J23" s="138" t="s">
        <v>19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28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38</v>
      </c>
      <c r="E30" s="39"/>
      <c r="F30" s="39"/>
      <c r="G30" s="39"/>
      <c r="H30" s="39"/>
      <c r="I30" s="39"/>
      <c r="J30" s="146">
        <f>ROUND(J86,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40</v>
      </c>
      <c r="G32" s="39"/>
      <c r="H32" s="39"/>
      <c r="I32" s="147" t="s">
        <v>39</v>
      </c>
      <c r="J32" s="147" t="s">
        <v>41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42</v>
      </c>
      <c r="E33" s="134" t="s">
        <v>43</v>
      </c>
      <c r="F33" s="149">
        <f>ROUND((SUM(BE86:BE310)),  2)</f>
        <v>0</v>
      </c>
      <c r="G33" s="39"/>
      <c r="H33" s="39"/>
      <c r="I33" s="150">
        <v>0.20999999999999999</v>
      </c>
      <c r="J33" s="149">
        <f>ROUND(((SUM(BE86:BE310))*I33),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44</v>
      </c>
      <c r="F34" s="149">
        <f>ROUND((SUM(BF86:BF310)),  2)</f>
        <v>0</v>
      </c>
      <c r="G34" s="39"/>
      <c r="H34" s="39"/>
      <c r="I34" s="150">
        <v>0.14999999999999999</v>
      </c>
      <c r="J34" s="149">
        <f>ROUND(((SUM(BF86:BF310))*I34),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45</v>
      </c>
      <c r="F35" s="149">
        <f>ROUND((SUM(BG86:BG310)),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46</v>
      </c>
      <c r="F36" s="149">
        <f>ROUND((SUM(BH86:BH310)),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9">
        <f>ROUND((SUM(BI86:BI310)),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VC4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Polní cesta VC4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Kouty</v>
      </c>
      <c r="G52" s="41"/>
      <c r="H52" s="41"/>
      <c r="I52" s="33" t="s">
        <v>23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31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J206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J234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6"/>
      <c r="J64" s="177">
        <f>J267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104</v>
      </c>
      <c r="E65" s="176"/>
      <c r="F65" s="176"/>
      <c r="G65" s="176"/>
      <c r="H65" s="176"/>
      <c r="I65" s="176"/>
      <c r="J65" s="177">
        <f>J293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105</v>
      </c>
      <c r="E66" s="176"/>
      <c r="F66" s="176"/>
      <c r="G66" s="176"/>
      <c r="H66" s="176"/>
      <c r="I66" s="176"/>
      <c r="J66" s="177">
        <f>J306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2" t="str">
        <f>E7</f>
        <v>Polní cesta VC4 v k.ú. Kouty u Poděbrad</v>
      </c>
      <c r="F76" s="33"/>
      <c r="G76" s="33"/>
      <c r="H76" s="33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92</v>
      </c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101 - Polní cesta VC4</v>
      </c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k.ú. Kouty</v>
      </c>
      <c r="G80" s="41"/>
      <c r="H80" s="41"/>
      <c r="I80" s="33" t="s">
        <v>23</v>
      </c>
      <c r="J80" s="73" t="str">
        <f>IF(J12="","",J12)</f>
        <v>11. 7. 2021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ČR-SPÚ,Krajský pozemkový úřad pro Středočeský kraj</v>
      </c>
      <c r="G82" s="41"/>
      <c r="H82" s="41"/>
      <c r="I82" s="33" t="s">
        <v>31</v>
      </c>
      <c r="J82" s="37" t="str">
        <f>E21</f>
        <v>VDI PROJEKT s.r.o.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Jan Duben</v>
      </c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9"/>
      <c r="B85" s="180"/>
      <c r="C85" s="181" t="s">
        <v>107</v>
      </c>
      <c r="D85" s="182" t="s">
        <v>57</v>
      </c>
      <c r="E85" s="182" t="s">
        <v>53</v>
      </c>
      <c r="F85" s="182" t="s">
        <v>54</v>
      </c>
      <c r="G85" s="182" t="s">
        <v>108</v>
      </c>
      <c r="H85" s="182" t="s">
        <v>109</v>
      </c>
      <c r="I85" s="182" t="s">
        <v>110</v>
      </c>
      <c r="J85" s="182" t="s">
        <v>97</v>
      </c>
      <c r="K85" s="183" t="s">
        <v>111</v>
      </c>
      <c r="L85" s="184"/>
      <c r="M85" s="93" t="s">
        <v>19</v>
      </c>
      <c r="N85" s="94" t="s">
        <v>42</v>
      </c>
      <c r="O85" s="94" t="s">
        <v>112</v>
      </c>
      <c r="P85" s="94" t="s">
        <v>113</v>
      </c>
      <c r="Q85" s="94" t="s">
        <v>114</v>
      </c>
      <c r="R85" s="94" t="s">
        <v>115</v>
      </c>
      <c r="S85" s="94" t="s">
        <v>116</v>
      </c>
      <c r="T85" s="95" t="s">
        <v>117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9"/>
      <c r="B86" s="40"/>
      <c r="C86" s="100" t="s">
        <v>118</v>
      </c>
      <c r="D86" s="41"/>
      <c r="E86" s="41"/>
      <c r="F86" s="41"/>
      <c r="G86" s="41"/>
      <c r="H86" s="41"/>
      <c r="I86" s="41"/>
      <c r="J86" s="185">
        <f>BK86</f>
        <v>0</v>
      </c>
      <c r="K86" s="41"/>
      <c r="L86" s="45"/>
      <c r="M86" s="96"/>
      <c r="N86" s="186"/>
      <c r="O86" s="97"/>
      <c r="P86" s="187">
        <f>P87</f>
        <v>0</v>
      </c>
      <c r="Q86" s="97"/>
      <c r="R86" s="187">
        <f>R87</f>
        <v>554.39138244000003</v>
      </c>
      <c r="S86" s="97"/>
      <c r="T86" s="188">
        <f>T87</f>
        <v>7.1100000000000003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98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71</v>
      </c>
      <c r="E87" s="193" t="s">
        <v>119</v>
      </c>
      <c r="F87" s="193" t="s">
        <v>120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P88+P206+P234+P267+P293+P306</f>
        <v>0</v>
      </c>
      <c r="Q87" s="198"/>
      <c r="R87" s="199">
        <f>R88+R206+R234+R267+R293+R306</f>
        <v>554.39138244000003</v>
      </c>
      <c r="S87" s="198"/>
      <c r="T87" s="200">
        <f>T88+T206+T234+T267+T293+T306</f>
        <v>7.1100000000000003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80</v>
      </c>
      <c r="AT87" s="202" t="s">
        <v>71</v>
      </c>
      <c r="AU87" s="202" t="s">
        <v>72</v>
      </c>
      <c r="AY87" s="201" t="s">
        <v>121</v>
      </c>
      <c r="BK87" s="203">
        <f>BK88+BK206+BK234+BK267+BK293+BK306</f>
        <v>0</v>
      </c>
    </row>
    <row r="88" s="12" customFormat="1" ht="22.8" customHeight="1">
      <c r="A88" s="12"/>
      <c r="B88" s="190"/>
      <c r="C88" s="191"/>
      <c r="D88" s="192" t="s">
        <v>71</v>
      </c>
      <c r="E88" s="204" t="s">
        <v>80</v>
      </c>
      <c r="F88" s="204" t="s">
        <v>122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SUM(P89:P205)</f>
        <v>0</v>
      </c>
      <c r="Q88" s="198"/>
      <c r="R88" s="199">
        <f>SUM(R89:R205)</f>
        <v>0.53896299999999997</v>
      </c>
      <c r="S88" s="198"/>
      <c r="T88" s="200">
        <f>SUM(T89:T205)</f>
        <v>7.1100000000000003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71</v>
      </c>
      <c r="AU88" s="202" t="s">
        <v>80</v>
      </c>
      <c r="AY88" s="201" t="s">
        <v>121</v>
      </c>
      <c r="BK88" s="203">
        <f>SUM(BK89:BK205)</f>
        <v>0</v>
      </c>
    </row>
    <row r="89" s="2" customFormat="1" ht="16.5" customHeight="1">
      <c r="A89" s="39"/>
      <c r="B89" s="40"/>
      <c r="C89" s="206" t="s">
        <v>80</v>
      </c>
      <c r="D89" s="206" t="s">
        <v>123</v>
      </c>
      <c r="E89" s="207" t="s">
        <v>124</v>
      </c>
      <c r="F89" s="208" t="s">
        <v>125</v>
      </c>
      <c r="G89" s="209" t="s">
        <v>126</v>
      </c>
      <c r="H89" s="210">
        <v>2577.4000000000001</v>
      </c>
      <c r="I89" s="211"/>
      <c r="J89" s="212">
        <f>ROUND(I89*H89,2)</f>
        <v>0</v>
      </c>
      <c r="K89" s="208" t="s">
        <v>127</v>
      </c>
      <c r="L89" s="45"/>
      <c r="M89" s="213" t="s">
        <v>19</v>
      </c>
      <c r="N89" s="214" t="s">
        <v>43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128</v>
      </c>
      <c r="AT89" s="217" t="s">
        <v>123</v>
      </c>
      <c r="AU89" s="217" t="s">
        <v>83</v>
      </c>
      <c r="AY89" s="18" t="s">
        <v>121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80</v>
      </c>
      <c r="BK89" s="218">
        <f>ROUND(I89*H89,2)</f>
        <v>0</v>
      </c>
      <c r="BL89" s="18" t="s">
        <v>128</v>
      </c>
      <c r="BM89" s="217" t="s">
        <v>129</v>
      </c>
    </row>
    <row r="90" s="2" customFormat="1">
      <c r="A90" s="39"/>
      <c r="B90" s="40"/>
      <c r="C90" s="41"/>
      <c r="D90" s="219" t="s">
        <v>130</v>
      </c>
      <c r="E90" s="41"/>
      <c r="F90" s="220" t="s">
        <v>131</v>
      </c>
      <c r="G90" s="41"/>
      <c r="H90" s="41"/>
      <c r="I90" s="221"/>
      <c r="J90" s="41"/>
      <c r="K90" s="41"/>
      <c r="L90" s="45"/>
      <c r="M90" s="222"/>
      <c r="N90" s="22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130</v>
      </c>
      <c r="AU90" s="18" t="s">
        <v>83</v>
      </c>
    </row>
    <row r="91" s="13" customFormat="1">
      <c r="A91" s="13"/>
      <c r="B91" s="224"/>
      <c r="C91" s="225"/>
      <c r="D91" s="219" t="s">
        <v>132</v>
      </c>
      <c r="E91" s="226" t="s">
        <v>19</v>
      </c>
      <c r="F91" s="227" t="s">
        <v>133</v>
      </c>
      <c r="G91" s="225"/>
      <c r="H91" s="228">
        <v>2577.4000000000001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132</v>
      </c>
      <c r="AU91" s="234" t="s">
        <v>83</v>
      </c>
      <c r="AV91" s="13" t="s">
        <v>83</v>
      </c>
      <c r="AW91" s="13" t="s">
        <v>33</v>
      </c>
      <c r="AX91" s="13" t="s">
        <v>72</v>
      </c>
      <c r="AY91" s="234" t="s">
        <v>121</v>
      </c>
    </row>
    <row r="92" s="14" customFormat="1">
      <c r="A92" s="14"/>
      <c r="B92" s="235"/>
      <c r="C92" s="236"/>
      <c r="D92" s="219" t="s">
        <v>132</v>
      </c>
      <c r="E92" s="237" t="s">
        <v>19</v>
      </c>
      <c r="F92" s="238" t="s">
        <v>134</v>
      </c>
      <c r="G92" s="236"/>
      <c r="H92" s="239">
        <v>2577.4000000000001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132</v>
      </c>
      <c r="AU92" s="245" t="s">
        <v>83</v>
      </c>
      <c r="AV92" s="14" t="s">
        <v>128</v>
      </c>
      <c r="AW92" s="14" t="s">
        <v>33</v>
      </c>
      <c r="AX92" s="14" t="s">
        <v>80</v>
      </c>
      <c r="AY92" s="245" t="s">
        <v>121</v>
      </c>
    </row>
    <row r="93" s="2" customFormat="1" ht="33" customHeight="1">
      <c r="A93" s="39"/>
      <c r="B93" s="40"/>
      <c r="C93" s="206" t="s">
        <v>83</v>
      </c>
      <c r="D93" s="206" t="s">
        <v>123</v>
      </c>
      <c r="E93" s="207" t="s">
        <v>135</v>
      </c>
      <c r="F93" s="208" t="s">
        <v>136</v>
      </c>
      <c r="G93" s="209" t="s">
        <v>126</v>
      </c>
      <c r="H93" s="210">
        <v>22.5</v>
      </c>
      <c r="I93" s="211"/>
      <c r="J93" s="212">
        <f>ROUND(I93*H93,2)</f>
        <v>0</v>
      </c>
      <c r="K93" s="208" t="s">
        <v>127</v>
      </c>
      <c r="L93" s="45"/>
      <c r="M93" s="213" t="s">
        <v>19</v>
      </c>
      <c r="N93" s="214" t="s">
        <v>43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0.316</v>
      </c>
      <c r="T93" s="216">
        <f>S93*H93</f>
        <v>7.1100000000000003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128</v>
      </c>
      <c r="AT93" s="217" t="s">
        <v>123</v>
      </c>
      <c r="AU93" s="217" t="s">
        <v>83</v>
      </c>
      <c r="AY93" s="18" t="s">
        <v>121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80</v>
      </c>
      <c r="BK93" s="218">
        <f>ROUND(I93*H93,2)</f>
        <v>0</v>
      </c>
      <c r="BL93" s="18" t="s">
        <v>128</v>
      </c>
      <c r="BM93" s="217" t="s">
        <v>137</v>
      </c>
    </row>
    <row r="94" s="2" customFormat="1">
      <c r="A94" s="39"/>
      <c r="B94" s="40"/>
      <c r="C94" s="41"/>
      <c r="D94" s="219" t="s">
        <v>130</v>
      </c>
      <c r="E94" s="41"/>
      <c r="F94" s="220" t="s">
        <v>138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130</v>
      </c>
      <c r="AU94" s="18" t="s">
        <v>83</v>
      </c>
    </row>
    <row r="95" s="13" customFormat="1">
      <c r="A95" s="13"/>
      <c r="B95" s="224"/>
      <c r="C95" s="225"/>
      <c r="D95" s="219" t="s">
        <v>132</v>
      </c>
      <c r="E95" s="226" t="s">
        <v>19</v>
      </c>
      <c r="F95" s="227" t="s">
        <v>139</v>
      </c>
      <c r="G95" s="225"/>
      <c r="H95" s="228">
        <v>22.5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132</v>
      </c>
      <c r="AU95" s="234" t="s">
        <v>83</v>
      </c>
      <c r="AV95" s="13" t="s">
        <v>83</v>
      </c>
      <c r="AW95" s="13" t="s">
        <v>33</v>
      </c>
      <c r="AX95" s="13" t="s">
        <v>72</v>
      </c>
      <c r="AY95" s="234" t="s">
        <v>121</v>
      </c>
    </row>
    <row r="96" s="14" customFormat="1">
      <c r="A96" s="14"/>
      <c r="B96" s="235"/>
      <c r="C96" s="236"/>
      <c r="D96" s="219" t="s">
        <v>132</v>
      </c>
      <c r="E96" s="237" t="s">
        <v>19</v>
      </c>
      <c r="F96" s="238" t="s">
        <v>134</v>
      </c>
      <c r="G96" s="236"/>
      <c r="H96" s="239">
        <v>22.5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132</v>
      </c>
      <c r="AU96" s="245" t="s">
        <v>83</v>
      </c>
      <c r="AV96" s="14" t="s">
        <v>128</v>
      </c>
      <c r="AW96" s="14" t="s">
        <v>33</v>
      </c>
      <c r="AX96" s="14" t="s">
        <v>80</v>
      </c>
      <c r="AY96" s="245" t="s">
        <v>121</v>
      </c>
    </row>
    <row r="97" s="2" customFormat="1" ht="16.5" customHeight="1">
      <c r="A97" s="39"/>
      <c r="B97" s="40"/>
      <c r="C97" s="206" t="s">
        <v>140</v>
      </c>
      <c r="D97" s="206" t="s">
        <v>123</v>
      </c>
      <c r="E97" s="207" t="s">
        <v>141</v>
      </c>
      <c r="F97" s="208" t="s">
        <v>142</v>
      </c>
      <c r="G97" s="209" t="s">
        <v>126</v>
      </c>
      <c r="H97" s="210">
        <v>2582</v>
      </c>
      <c r="I97" s="211"/>
      <c r="J97" s="212">
        <f>ROUND(I97*H97,2)</f>
        <v>0</v>
      </c>
      <c r="K97" s="208" t="s">
        <v>127</v>
      </c>
      <c r="L97" s="45"/>
      <c r="M97" s="213" t="s">
        <v>19</v>
      </c>
      <c r="N97" s="214" t="s">
        <v>43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128</v>
      </c>
      <c r="AT97" s="217" t="s">
        <v>123</v>
      </c>
      <c r="AU97" s="217" t="s">
        <v>83</v>
      </c>
      <c r="AY97" s="18" t="s">
        <v>121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80</v>
      </c>
      <c r="BK97" s="218">
        <f>ROUND(I97*H97,2)</f>
        <v>0</v>
      </c>
      <c r="BL97" s="18" t="s">
        <v>128</v>
      </c>
      <c r="BM97" s="217" t="s">
        <v>143</v>
      </c>
    </row>
    <row r="98" s="2" customFormat="1">
      <c r="A98" s="39"/>
      <c r="B98" s="40"/>
      <c r="C98" s="41"/>
      <c r="D98" s="219" t="s">
        <v>130</v>
      </c>
      <c r="E98" s="41"/>
      <c r="F98" s="220" t="s">
        <v>144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130</v>
      </c>
      <c r="AU98" s="18" t="s">
        <v>83</v>
      </c>
    </row>
    <row r="99" s="13" customFormat="1">
      <c r="A99" s="13"/>
      <c r="B99" s="224"/>
      <c r="C99" s="225"/>
      <c r="D99" s="219" t="s">
        <v>132</v>
      </c>
      <c r="E99" s="226" t="s">
        <v>19</v>
      </c>
      <c r="F99" s="227" t="s">
        <v>145</v>
      </c>
      <c r="G99" s="225"/>
      <c r="H99" s="228">
        <v>2582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132</v>
      </c>
      <c r="AU99" s="234" t="s">
        <v>83</v>
      </c>
      <c r="AV99" s="13" t="s">
        <v>83</v>
      </c>
      <c r="AW99" s="13" t="s">
        <v>33</v>
      </c>
      <c r="AX99" s="13" t="s">
        <v>72</v>
      </c>
      <c r="AY99" s="234" t="s">
        <v>121</v>
      </c>
    </row>
    <row r="100" s="14" customFormat="1">
      <c r="A100" s="14"/>
      <c r="B100" s="235"/>
      <c r="C100" s="236"/>
      <c r="D100" s="219" t="s">
        <v>132</v>
      </c>
      <c r="E100" s="237" t="s">
        <v>19</v>
      </c>
      <c r="F100" s="238" t="s">
        <v>134</v>
      </c>
      <c r="G100" s="236"/>
      <c r="H100" s="239">
        <v>2582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132</v>
      </c>
      <c r="AU100" s="245" t="s">
        <v>83</v>
      </c>
      <c r="AV100" s="14" t="s">
        <v>128</v>
      </c>
      <c r="AW100" s="14" t="s">
        <v>33</v>
      </c>
      <c r="AX100" s="14" t="s">
        <v>80</v>
      </c>
      <c r="AY100" s="245" t="s">
        <v>121</v>
      </c>
    </row>
    <row r="101" s="2" customFormat="1" ht="21.75" customHeight="1">
      <c r="A101" s="39"/>
      <c r="B101" s="40"/>
      <c r="C101" s="206" t="s">
        <v>128</v>
      </c>
      <c r="D101" s="206" t="s">
        <v>123</v>
      </c>
      <c r="E101" s="207" t="s">
        <v>146</v>
      </c>
      <c r="F101" s="208" t="s">
        <v>147</v>
      </c>
      <c r="G101" s="209" t="s">
        <v>148</v>
      </c>
      <c r="H101" s="210">
        <v>628.18499999999995</v>
      </c>
      <c r="I101" s="211"/>
      <c r="J101" s="212">
        <f>ROUND(I101*H101,2)</f>
        <v>0</v>
      </c>
      <c r="K101" s="208" t="s">
        <v>127</v>
      </c>
      <c r="L101" s="45"/>
      <c r="M101" s="213" t="s">
        <v>19</v>
      </c>
      <c r="N101" s="214" t="s">
        <v>43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128</v>
      </c>
      <c r="AT101" s="217" t="s">
        <v>123</v>
      </c>
      <c r="AU101" s="217" t="s">
        <v>83</v>
      </c>
      <c r="AY101" s="18" t="s">
        <v>121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80</v>
      </c>
      <c r="BK101" s="218">
        <f>ROUND(I101*H101,2)</f>
        <v>0</v>
      </c>
      <c r="BL101" s="18" t="s">
        <v>128</v>
      </c>
      <c r="BM101" s="217" t="s">
        <v>149</v>
      </c>
    </row>
    <row r="102" s="2" customFormat="1">
      <c r="A102" s="39"/>
      <c r="B102" s="40"/>
      <c r="C102" s="41"/>
      <c r="D102" s="219" t="s">
        <v>130</v>
      </c>
      <c r="E102" s="41"/>
      <c r="F102" s="220" t="s">
        <v>150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130</v>
      </c>
      <c r="AU102" s="18" t="s">
        <v>83</v>
      </c>
    </row>
    <row r="103" s="15" customFormat="1">
      <c r="A103" s="15"/>
      <c r="B103" s="246"/>
      <c r="C103" s="247"/>
      <c r="D103" s="219" t="s">
        <v>132</v>
      </c>
      <c r="E103" s="248" t="s">
        <v>19</v>
      </c>
      <c r="F103" s="249" t="s">
        <v>151</v>
      </c>
      <c r="G103" s="247"/>
      <c r="H103" s="248" t="s">
        <v>19</v>
      </c>
      <c r="I103" s="250"/>
      <c r="J103" s="247"/>
      <c r="K103" s="247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132</v>
      </c>
      <c r="AU103" s="255" t="s">
        <v>83</v>
      </c>
      <c r="AV103" s="15" t="s">
        <v>80</v>
      </c>
      <c r="AW103" s="15" t="s">
        <v>33</v>
      </c>
      <c r="AX103" s="15" t="s">
        <v>72</v>
      </c>
      <c r="AY103" s="255" t="s">
        <v>121</v>
      </c>
    </row>
    <row r="104" s="13" customFormat="1">
      <c r="A104" s="13"/>
      <c r="B104" s="224"/>
      <c r="C104" s="225"/>
      <c r="D104" s="219" t="s">
        <v>132</v>
      </c>
      <c r="E104" s="226" t="s">
        <v>19</v>
      </c>
      <c r="F104" s="227" t="s">
        <v>152</v>
      </c>
      <c r="G104" s="225"/>
      <c r="H104" s="228">
        <v>23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132</v>
      </c>
      <c r="AU104" s="234" t="s">
        <v>83</v>
      </c>
      <c r="AV104" s="13" t="s">
        <v>83</v>
      </c>
      <c r="AW104" s="13" t="s">
        <v>33</v>
      </c>
      <c r="AX104" s="13" t="s">
        <v>72</v>
      </c>
      <c r="AY104" s="234" t="s">
        <v>121</v>
      </c>
    </row>
    <row r="105" s="13" customFormat="1">
      <c r="A105" s="13"/>
      <c r="B105" s="224"/>
      <c r="C105" s="225"/>
      <c r="D105" s="219" t="s">
        <v>132</v>
      </c>
      <c r="E105" s="226" t="s">
        <v>19</v>
      </c>
      <c r="F105" s="227" t="s">
        <v>153</v>
      </c>
      <c r="G105" s="225"/>
      <c r="H105" s="228">
        <v>54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132</v>
      </c>
      <c r="AU105" s="234" t="s">
        <v>83</v>
      </c>
      <c r="AV105" s="13" t="s">
        <v>83</v>
      </c>
      <c r="AW105" s="13" t="s">
        <v>33</v>
      </c>
      <c r="AX105" s="13" t="s">
        <v>72</v>
      </c>
      <c r="AY105" s="234" t="s">
        <v>121</v>
      </c>
    </row>
    <row r="106" s="13" customFormat="1">
      <c r="A106" s="13"/>
      <c r="B106" s="224"/>
      <c r="C106" s="225"/>
      <c r="D106" s="219" t="s">
        <v>132</v>
      </c>
      <c r="E106" s="226" t="s">
        <v>19</v>
      </c>
      <c r="F106" s="227" t="s">
        <v>154</v>
      </c>
      <c r="G106" s="225"/>
      <c r="H106" s="228">
        <v>51.5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132</v>
      </c>
      <c r="AU106" s="234" t="s">
        <v>83</v>
      </c>
      <c r="AV106" s="13" t="s">
        <v>83</v>
      </c>
      <c r="AW106" s="13" t="s">
        <v>33</v>
      </c>
      <c r="AX106" s="13" t="s">
        <v>72</v>
      </c>
      <c r="AY106" s="234" t="s">
        <v>121</v>
      </c>
    </row>
    <row r="107" s="13" customFormat="1">
      <c r="A107" s="13"/>
      <c r="B107" s="224"/>
      <c r="C107" s="225"/>
      <c r="D107" s="219" t="s">
        <v>132</v>
      </c>
      <c r="E107" s="226" t="s">
        <v>19</v>
      </c>
      <c r="F107" s="227" t="s">
        <v>155</v>
      </c>
      <c r="G107" s="225"/>
      <c r="H107" s="228">
        <v>41.5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132</v>
      </c>
      <c r="AU107" s="234" t="s">
        <v>83</v>
      </c>
      <c r="AV107" s="13" t="s">
        <v>83</v>
      </c>
      <c r="AW107" s="13" t="s">
        <v>33</v>
      </c>
      <c r="AX107" s="13" t="s">
        <v>72</v>
      </c>
      <c r="AY107" s="234" t="s">
        <v>121</v>
      </c>
    </row>
    <row r="108" s="13" customFormat="1">
      <c r="A108" s="13"/>
      <c r="B108" s="224"/>
      <c r="C108" s="225"/>
      <c r="D108" s="219" t="s">
        <v>132</v>
      </c>
      <c r="E108" s="226" t="s">
        <v>19</v>
      </c>
      <c r="F108" s="227" t="s">
        <v>156</v>
      </c>
      <c r="G108" s="225"/>
      <c r="H108" s="228">
        <v>46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132</v>
      </c>
      <c r="AU108" s="234" t="s">
        <v>83</v>
      </c>
      <c r="AV108" s="13" t="s">
        <v>83</v>
      </c>
      <c r="AW108" s="13" t="s">
        <v>33</v>
      </c>
      <c r="AX108" s="13" t="s">
        <v>72</v>
      </c>
      <c r="AY108" s="234" t="s">
        <v>121</v>
      </c>
    </row>
    <row r="109" s="13" customFormat="1">
      <c r="A109" s="13"/>
      <c r="B109" s="224"/>
      <c r="C109" s="225"/>
      <c r="D109" s="219" t="s">
        <v>132</v>
      </c>
      <c r="E109" s="226" t="s">
        <v>19</v>
      </c>
      <c r="F109" s="227" t="s">
        <v>157</v>
      </c>
      <c r="G109" s="225"/>
      <c r="H109" s="228">
        <v>54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132</v>
      </c>
      <c r="AU109" s="234" t="s">
        <v>83</v>
      </c>
      <c r="AV109" s="13" t="s">
        <v>83</v>
      </c>
      <c r="AW109" s="13" t="s">
        <v>33</v>
      </c>
      <c r="AX109" s="13" t="s">
        <v>72</v>
      </c>
      <c r="AY109" s="234" t="s">
        <v>121</v>
      </c>
    </row>
    <row r="110" s="13" customFormat="1">
      <c r="A110" s="13"/>
      <c r="B110" s="224"/>
      <c r="C110" s="225"/>
      <c r="D110" s="219" t="s">
        <v>132</v>
      </c>
      <c r="E110" s="226" t="s">
        <v>19</v>
      </c>
      <c r="F110" s="227" t="s">
        <v>158</v>
      </c>
      <c r="G110" s="225"/>
      <c r="H110" s="228">
        <v>60.5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132</v>
      </c>
      <c r="AU110" s="234" t="s">
        <v>83</v>
      </c>
      <c r="AV110" s="13" t="s">
        <v>83</v>
      </c>
      <c r="AW110" s="13" t="s">
        <v>33</v>
      </c>
      <c r="AX110" s="13" t="s">
        <v>72</v>
      </c>
      <c r="AY110" s="234" t="s">
        <v>121</v>
      </c>
    </row>
    <row r="111" s="13" customFormat="1">
      <c r="A111" s="13"/>
      <c r="B111" s="224"/>
      <c r="C111" s="225"/>
      <c r="D111" s="219" t="s">
        <v>132</v>
      </c>
      <c r="E111" s="226" t="s">
        <v>19</v>
      </c>
      <c r="F111" s="227" t="s">
        <v>159</v>
      </c>
      <c r="G111" s="225"/>
      <c r="H111" s="228">
        <v>55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132</v>
      </c>
      <c r="AU111" s="234" t="s">
        <v>83</v>
      </c>
      <c r="AV111" s="13" t="s">
        <v>83</v>
      </c>
      <c r="AW111" s="13" t="s">
        <v>33</v>
      </c>
      <c r="AX111" s="13" t="s">
        <v>72</v>
      </c>
      <c r="AY111" s="234" t="s">
        <v>121</v>
      </c>
    </row>
    <row r="112" s="13" customFormat="1">
      <c r="A112" s="13"/>
      <c r="B112" s="224"/>
      <c r="C112" s="225"/>
      <c r="D112" s="219" t="s">
        <v>132</v>
      </c>
      <c r="E112" s="226" t="s">
        <v>19</v>
      </c>
      <c r="F112" s="227" t="s">
        <v>160</v>
      </c>
      <c r="G112" s="225"/>
      <c r="H112" s="228">
        <v>38.5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132</v>
      </c>
      <c r="AU112" s="234" t="s">
        <v>83</v>
      </c>
      <c r="AV112" s="13" t="s">
        <v>83</v>
      </c>
      <c r="AW112" s="13" t="s">
        <v>33</v>
      </c>
      <c r="AX112" s="13" t="s">
        <v>72</v>
      </c>
      <c r="AY112" s="234" t="s">
        <v>121</v>
      </c>
    </row>
    <row r="113" s="13" customFormat="1">
      <c r="A113" s="13"/>
      <c r="B113" s="224"/>
      <c r="C113" s="225"/>
      <c r="D113" s="219" t="s">
        <v>132</v>
      </c>
      <c r="E113" s="226" t="s">
        <v>19</v>
      </c>
      <c r="F113" s="227" t="s">
        <v>161</v>
      </c>
      <c r="G113" s="225"/>
      <c r="H113" s="228">
        <v>34.5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132</v>
      </c>
      <c r="AU113" s="234" t="s">
        <v>83</v>
      </c>
      <c r="AV113" s="13" t="s">
        <v>83</v>
      </c>
      <c r="AW113" s="13" t="s">
        <v>33</v>
      </c>
      <c r="AX113" s="13" t="s">
        <v>72</v>
      </c>
      <c r="AY113" s="234" t="s">
        <v>121</v>
      </c>
    </row>
    <row r="114" s="13" customFormat="1">
      <c r="A114" s="13"/>
      <c r="B114" s="224"/>
      <c r="C114" s="225"/>
      <c r="D114" s="219" t="s">
        <v>132</v>
      </c>
      <c r="E114" s="226" t="s">
        <v>19</v>
      </c>
      <c r="F114" s="227" t="s">
        <v>162</v>
      </c>
      <c r="G114" s="225"/>
      <c r="H114" s="228">
        <v>45.5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132</v>
      </c>
      <c r="AU114" s="234" t="s">
        <v>83</v>
      </c>
      <c r="AV114" s="13" t="s">
        <v>83</v>
      </c>
      <c r="AW114" s="13" t="s">
        <v>33</v>
      </c>
      <c r="AX114" s="13" t="s">
        <v>72</v>
      </c>
      <c r="AY114" s="234" t="s">
        <v>121</v>
      </c>
    </row>
    <row r="115" s="13" customFormat="1">
      <c r="A115" s="13"/>
      <c r="B115" s="224"/>
      <c r="C115" s="225"/>
      <c r="D115" s="219" t="s">
        <v>132</v>
      </c>
      <c r="E115" s="226" t="s">
        <v>19</v>
      </c>
      <c r="F115" s="227" t="s">
        <v>163</v>
      </c>
      <c r="G115" s="225"/>
      <c r="H115" s="228">
        <v>53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132</v>
      </c>
      <c r="AU115" s="234" t="s">
        <v>83</v>
      </c>
      <c r="AV115" s="13" t="s">
        <v>83</v>
      </c>
      <c r="AW115" s="13" t="s">
        <v>33</v>
      </c>
      <c r="AX115" s="13" t="s">
        <v>72</v>
      </c>
      <c r="AY115" s="234" t="s">
        <v>121</v>
      </c>
    </row>
    <row r="116" s="13" customFormat="1">
      <c r="A116" s="13"/>
      <c r="B116" s="224"/>
      <c r="C116" s="225"/>
      <c r="D116" s="219" t="s">
        <v>132</v>
      </c>
      <c r="E116" s="226" t="s">
        <v>19</v>
      </c>
      <c r="F116" s="227" t="s">
        <v>164</v>
      </c>
      <c r="G116" s="225"/>
      <c r="H116" s="228">
        <v>52.5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132</v>
      </c>
      <c r="AU116" s="234" t="s">
        <v>83</v>
      </c>
      <c r="AV116" s="13" t="s">
        <v>83</v>
      </c>
      <c r="AW116" s="13" t="s">
        <v>33</v>
      </c>
      <c r="AX116" s="13" t="s">
        <v>72</v>
      </c>
      <c r="AY116" s="234" t="s">
        <v>121</v>
      </c>
    </row>
    <row r="117" s="13" customFormat="1">
      <c r="A117" s="13"/>
      <c r="B117" s="224"/>
      <c r="C117" s="225"/>
      <c r="D117" s="219" t="s">
        <v>132</v>
      </c>
      <c r="E117" s="226" t="s">
        <v>19</v>
      </c>
      <c r="F117" s="227" t="s">
        <v>165</v>
      </c>
      <c r="G117" s="225"/>
      <c r="H117" s="228">
        <v>48.5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132</v>
      </c>
      <c r="AU117" s="234" t="s">
        <v>83</v>
      </c>
      <c r="AV117" s="13" t="s">
        <v>83</v>
      </c>
      <c r="AW117" s="13" t="s">
        <v>33</v>
      </c>
      <c r="AX117" s="13" t="s">
        <v>72</v>
      </c>
      <c r="AY117" s="234" t="s">
        <v>121</v>
      </c>
    </row>
    <row r="118" s="13" customFormat="1">
      <c r="A118" s="13"/>
      <c r="B118" s="224"/>
      <c r="C118" s="225"/>
      <c r="D118" s="219" t="s">
        <v>132</v>
      </c>
      <c r="E118" s="226" t="s">
        <v>19</v>
      </c>
      <c r="F118" s="227" t="s">
        <v>166</v>
      </c>
      <c r="G118" s="225"/>
      <c r="H118" s="228">
        <v>45.5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132</v>
      </c>
      <c r="AU118" s="234" t="s">
        <v>83</v>
      </c>
      <c r="AV118" s="13" t="s">
        <v>83</v>
      </c>
      <c r="AW118" s="13" t="s">
        <v>33</v>
      </c>
      <c r="AX118" s="13" t="s">
        <v>72</v>
      </c>
      <c r="AY118" s="234" t="s">
        <v>121</v>
      </c>
    </row>
    <row r="119" s="13" customFormat="1">
      <c r="A119" s="13"/>
      <c r="B119" s="224"/>
      <c r="C119" s="225"/>
      <c r="D119" s="219" t="s">
        <v>132</v>
      </c>
      <c r="E119" s="226" t="s">
        <v>19</v>
      </c>
      <c r="F119" s="227" t="s">
        <v>167</v>
      </c>
      <c r="G119" s="225"/>
      <c r="H119" s="228">
        <v>42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132</v>
      </c>
      <c r="AU119" s="234" t="s">
        <v>83</v>
      </c>
      <c r="AV119" s="13" t="s">
        <v>83</v>
      </c>
      <c r="AW119" s="13" t="s">
        <v>33</v>
      </c>
      <c r="AX119" s="13" t="s">
        <v>72</v>
      </c>
      <c r="AY119" s="234" t="s">
        <v>121</v>
      </c>
    </row>
    <row r="120" s="13" customFormat="1">
      <c r="A120" s="13"/>
      <c r="B120" s="224"/>
      <c r="C120" s="225"/>
      <c r="D120" s="219" t="s">
        <v>132</v>
      </c>
      <c r="E120" s="226" t="s">
        <v>19</v>
      </c>
      <c r="F120" s="227" t="s">
        <v>168</v>
      </c>
      <c r="G120" s="225"/>
      <c r="H120" s="228">
        <v>40.5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132</v>
      </c>
      <c r="AU120" s="234" t="s">
        <v>83</v>
      </c>
      <c r="AV120" s="13" t="s">
        <v>83</v>
      </c>
      <c r="AW120" s="13" t="s">
        <v>33</v>
      </c>
      <c r="AX120" s="13" t="s">
        <v>72</v>
      </c>
      <c r="AY120" s="234" t="s">
        <v>121</v>
      </c>
    </row>
    <row r="121" s="13" customFormat="1">
      <c r="A121" s="13"/>
      <c r="B121" s="224"/>
      <c r="C121" s="225"/>
      <c r="D121" s="219" t="s">
        <v>132</v>
      </c>
      <c r="E121" s="226" t="s">
        <v>19</v>
      </c>
      <c r="F121" s="227" t="s">
        <v>169</v>
      </c>
      <c r="G121" s="225"/>
      <c r="H121" s="228">
        <v>41.5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132</v>
      </c>
      <c r="AU121" s="234" t="s">
        <v>83</v>
      </c>
      <c r="AV121" s="13" t="s">
        <v>83</v>
      </c>
      <c r="AW121" s="13" t="s">
        <v>33</v>
      </c>
      <c r="AX121" s="13" t="s">
        <v>72</v>
      </c>
      <c r="AY121" s="234" t="s">
        <v>121</v>
      </c>
    </row>
    <row r="122" s="13" customFormat="1">
      <c r="A122" s="13"/>
      <c r="B122" s="224"/>
      <c r="C122" s="225"/>
      <c r="D122" s="219" t="s">
        <v>132</v>
      </c>
      <c r="E122" s="226" t="s">
        <v>19</v>
      </c>
      <c r="F122" s="227" t="s">
        <v>170</v>
      </c>
      <c r="G122" s="225"/>
      <c r="H122" s="228">
        <v>42.5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132</v>
      </c>
      <c r="AU122" s="234" t="s">
        <v>83</v>
      </c>
      <c r="AV122" s="13" t="s">
        <v>83</v>
      </c>
      <c r="AW122" s="13" t="s">
        <v>33</v>
      </c>
      <c r="AX122" s="13" t="s">
        <v>72</v>
      </c>
      <c r="AY122" s="234" t="s">
        <v>121</v>
      </c>
    </row>
    <row r="123" s="13" customFormat="1">
      <c r="A123" s="13"/>
      <c r="B123" s="224"/>
      <c r="C123" s="225"/>
      <c r="D123" s="219" t="s">
        <v>132</v>
      </c>
      <c r="E123" s="226" t="s">
        <v>19</v>
      </c>
      <c r="F123" s="227" t="s">
        <v>171</v>
      </c>
      <c r="G123" s="225"/>
      <c r="H123" s="228">
        <v>46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132</v>
      </c>
      <c r="AU123" s="234" t="s">
        <v>83</v>
      </c>
      <c r="AV123" s="13" t="s">
        <v>83</v>
      </c>
      <c r="AW123" s="13" t="s">
        <v>33</v>
      </c>
      <c r="AX123" s="13" t="s">
        <v>72</v>
      </c>
      <c r="AY123" s="234" t="s">
        <v>121</v>
      </c>
    </row>
    <row r="124" s="13" customFormat="1">
      <c r="A124" s="13"/>
      <c r="B124" s="224"/>
      <c r="C124" s="225"/>
      <c r="D124" s="219" t="s">
        <v>132</v>
      </c>
      <c r="E124" s="226" t="s">
        <v>19</v>
      </c>
      <c r="F124" s="227" t="s">
        <v>172</v>
      </c>
      <c r="G124" s="225"/>
      <c r="H124" s="228">
        <v>44.5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132</v>
      </c>
      <c r="AU124" s="234" t="s">
        <v>83</v>
      </c>
      <c r="AV124" s="13" t="s">
        <v>83</v>
      </c>
      <c r="AW124" s="13" t="s">
        <v>33</v>
      </c>
      <c r="AX124" s="13" t="s">
        <v>72</v>
      </c>
      <c r="AY124" s="234" t="s">
        <v>121</v>
      </c>
    </row>
    <row r="125" s="13" customFormat="1">
      <c r="A125" s="13"/>
      <c r="B125" s="224"/>
      <c r="C125" s="225"/>
      <c r="D125" s="219" t="s">
        <v>132</v>
      </c>
      <c r="E125" s="226" t="s">
        <v>19</v>
      </c>
      <c r="F125" s="227" t="s">
        <v>173</v>
      </c>
      <c r="G125" s="225"/>
      <c r="H125" s="228">
        <v>46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132</v>
      </c>
      <c r="AU125" s="234" t="s">
        <v>83</v>
      </c>
      <c r="AV125" s="13" t="s">
        <v>83</v>
      </c>
      <c r="AW125" s="13" t="s">
        <v>33</v>
      </c>
      <c r="AX125" s="13" t="s">
        <v>72</v>
      </c>
      <c r="AY125" s="234" t="s">
        <v>121</v>
      </c>
    </row>
    <row r="126" s="13" customFormat="1">
      <c r="A126" s="13"/>
      <c r="B126" s="224"/>
      <c r="C126" s="225"/>
      <c r="D126" s="219" t="s">
        <v>132</v>
      </c>
      <c r="E126" s="226" t="s">
        <v>19</v>
      </c>
      <c r="F126" s="227" t="s">
        <v>174</v>
      </c>
      <c r="G126" s="225"/>
      <c r="H126" s="228">
        <v>54.5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132</v>
      </c>
      <c r="AU126" s="234" t="s">
        <v>83</v>
      </c>
      <c r="AV126" s="13" t="s">
        <v>83</v>
      </c>
      <c r="AW126" s="13" t="s">
        <v>33</v>
      </c>
      <c r="AX126" s="13" t="s">
        <v>72</v>
      </c>
      <c r="AY126" s="234" t="s">
        <v>121</v>
      </c>
    </row>
    <row r="127" s="13" customFormat="1">
      <c r="A127" s="13"/>
      <c r="B127" s="224"/>
      <c r="C127" s="225"/>
      <c r="D127" s="219" t="s">
        <v>132</v>
      </c>
      <c r="E127" s="226" t="s">
        <v>19</v>
      </c>
      <c r="F127" s="227" t="s">
        <v>175</v>
      </c>
      <c r="G127" s="225"/>
      <c r="H127" s="228">
        <v>54.5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132</v>
      </c>
      <c r="AU127" s="234" t="s">
        <v>83</v>
      </c>
      <c r="AV127" s="13" t="s">
        <v>83</v>
      </c>
      <c r="AW127" s="13" t="s">
        <v>33</v>
      </c>
      <c r="AX127" s="13" t="s">
        <v>72</v>
      </c>
      <c r="AY127" s="234" t="s">
        <v>121</v>
      </c>
    </row>
    <row r="128" s="13" customFormat="1">
      <c r="A128" s="13"/>
      <c r="B128" s="224"/>
      <c r="C128" s="225"/>
      <c r="D128" s="219" t="s">
        <v>132</v>
      </c>
      <c r="E128" s="226" t="s">
        <v>19</v>
      </c>
      <c r="F128" s="227" t="s">
        <v>176</v>
      </c>
      <c r="G128" s="225"/>
      <c r="H128" s="228">
        <v>57.5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132</v>
      </c>
      <c r="AU128" s="234" t="s">
        <v>83</v>
      </c>
      <c r="AV128" s="13" t="s">
        <v>83</v>
      </c>
      <c r="AW128" s="13" t="s">
        <v>33</v>
      </c>
      <c r="AX128" s="13" t="s">
        <v>72</v>
      </c>
      <c r="AY128" s="234" t="s">
        <v>121</v>
      </c>
    </row>
    <row r="129" s="13" customFormat="1">
      <c r="A129" s="13"/>
      <c r="B129" s="224"/>
      <c r="C129" s="225"/>
      <c r="D129" s="219" t="s">
        <v>132</v>
      </c>
      <c r="E129" s="226" t="s">
        <v>19</v>
      </c>
      <c r="F129" s="227" t="s">
        <v>177</v>
      </c>
      <c r="G129" s="225"/>
      <c r="H129" s="228">
        <v>54.5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132</v>
      </c>
      <c r="AU129" s="234" t="s">
        <v>83</v>
      </c>
      <c r="AV129" s="13" t="s">
        <v>83</v>
      </c>
      <c r="AW129" s="13" t="s">
        <v>33</v>
      </c>
      <c r="AX129" s="13" t="s">
        <v>72</v>
      </c>
      <c r="AY129" s="234" t="s">
        <v>121</v>
      </c>
    </row>
    <row r="130" s="13" customFormat="1">
      <c r="A130" s="13"/>
      <c r="B130" s="224"/>
      <c r="C130" s="225"/>
      <c r="D130" s="219" t="s">
        <v>132</v>
      </c>
      <c r="E130" s="226" t="s">
        <v>19</v>
      </c>
      <c r="F130" s="227" t="s">
        <v>178</v>
      </c>
      <c r="G130" s="225"/>
      <c r="H130" s="228">
        <v>47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132</v>
      </c>
      <c r="AU130" s="234" t="s">
        <v>83</v>
      </c>
      <c r="AV130" s="13" t="s">
        <v>83</v>
      </c>
      <c r="AW130" s="13" t="s">
        <v>33</v>
      </c>
      <c r="AX130" s="13" t="s">
        <v>72</v>
      </c>
      <c r="AY130" s="234" t="s">
        <v>121</v>
      </c>
    </row>
    <row r="131" s="13" customFormat="1">
      <c r="A131" s="13"/>
      <c r="B131" s="224"/>
      <c r="C131" s="225"/>
      <c r="D131" s="219" t="s">
        <v>132</v>
      </c>
      <c r="E131" s="226" t="s">
        <v>19</v>
      </c>
      <c r="F131" s="227" t="s">
        <v>179</v>
      </c>
      <c r="G131" s="225"/>
      <c r="H131" s="228">
        <v>49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132</v>
      </c>
      <c r="AU131" s="234" t="s">
        <v>83</v>
      </c>
      <c r="AV131" s="13" t="s">
        <v>83</v>
      </c>
      <c r="AW131" s="13" t="s">
        <v>33</v>
      </c>
      <c r="AX131" s="13" t="s">
        <v>72</v>
      </c>
      <c r="AY131" s="234" t="s">
        <v>121</v>
      </c>
    </row>
    <row r="132" s="13" customFormat="1">
      <c r="A132" s="13"/>
      <c r="B132" s="224"/>
      <c r="C132" s="225"/>
      <c r="D132" s="219" t="s">
        <v>132</v>
      </c>
      <c r="E132" s="226" t="s">
        <v>19</v>
      </c>
      <c r="F132" s="227" t="s">
        <v>180</v>
      </c>
      <c r="G132" s="225"/>
      <c r="H132" s="228">
        <v>49.5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132</v>
      </c>
      <c r="AU132" s="234" t="s">
        <v>83</v>
      </c>
      <c r="AV132" s="13" t="s">
        <v>83</v>
      </c>
      <c r="AW132" s="13" t="s">
        <v>33</v>
      </c>
      <c r="AX132" s="13" t="s">
        <v>72</v>
      </c>
      <c r="AY132" s="234" t="s">
        <v>121</v>
      </c>
    </row>
    <row r="133" s="13" customFormat="1">
      <c r="A133" s="13"/>
      <c r="B133" s="224"/>
      <c r="C133" s="225"/>
      <c r="D133" s="219" t="s">
        <v>132</v>
      </c>
      <c r="E133" s="226" t="s">
        <v>19</v>
      </c>
      <c r="F133" s="227" t="s">
        <v>181</v>
      </c>
      <c r="G133" s="225"/>
      <c r="H133" s="228">
        <v>29.324999999999999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132</v>
      </c>
      <c r="AU133" s="234" t="s">
        <v>83</v>
      </c>
      <c r="AV133" s="13" t="s">
        <v>83</v>
      </c>
      <c r="AW133" s="13" t="s">
        <v>33</v>
      </c>
      <c r="AX133" s="13" t="s">
        <v>72</v>
      </c>
      <c r="AY133" s="234" t="s">
        <v>121</v>
      </c>
    </row>
    <row r="134" s="13" customFormat="1">
      <c r="A134" s="13"/>
      <c r="B134" s="224"/>
      <c r="C134" s="225"/>
      <c r="D134" s="219" t="s">
        <v>132</v>
      </c>
      <c r="E134" s="226" t="s">
        <v>19</v>
      </c>
      <c r="F134" s="227" t="s">
        <v>182</v>
      </c>
      <c r="G134" s="225"/>
      <c r="H134" s="228">
        <v>-774.13999999999999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132</v>
      </c>
      <c r="AU134" s="234" t="s">
        <v>83</v>
      </c>
      <c r="AV134" s="13" t="s">
        <v>83</v>
      </c>
      <c r="AW134" s="13" t="s">
        <v>33</v>
      </c>
      <c r="AX134" s="13" t="s">
        <v>72</v>
      </c>
      <c r="AY134" s="234" t="s">
        <v>121</v>
      </c>
    </row>
    <row r="135" s="14" customFormat="1">
      <c r="A135" s="14"/>
      <c r="B135" s="235"/>
      <c r="C135" s="236"/>
      <c r="D135" s="219" t="s">
        <v>132</v>
      </c>
      <c r="E135" s="237" t="s">
        <v>183</v>
      </c>
      <c r="F135" s="238" t="s">
        <v>134</v>
      </c>
      <c r="G135" s="236"/>
      <c r="H135" s="239">
        <v>628.18500000000006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132</v>
      </c>
      <c r="AU135" s="245" t="s">
        <v>83</v>
      </c>
      <c r="AV135" s="14" t="s">
        <v>128</v>
      </c>
      <c r="AW135" s="14" t="s">
        <v>33</v>
      </c>
      <c r="AX135" s="14" t="s">
        <v>80</v>
      </c>
      <c r="AY135" s="245" t="s">
        <v>121</v>
      </c>
    </row>
    <row r="136" s="2" customFormat="1">
      <c r="A136" s="39"/>
      <c r="B136" s="40"/>
      <c r="C136" s="206" t="s">
        <v>184</v>
      </c>
      <c r="D136" s="206" t="s">
        <v>123</v>
      </c>
      <c r="E136" s="207" t="s">
        <v>185</v>
      </c>
      <c r="F136" s="208" t="s">
        <v>186</v>
      </c>
      <c r="G136" s="209" t="s">
        <v>148</v>
      </c>
      <c r="H136" s="210">
        <v>9.3000000000000007</v>
      </c>
      <c r="I136" s="211"/>
      <c r="J136" s="212">
        <f>ROUND(I136*H136,2)</f>
        <v>0</v>
      </c>
      <c r="K136" s="208" t="s">
        <v>127</v>
      </c>
      <c r="L136" s="45"/>
      <c r="M136" s="213" t="s">
        <v>19</v>
      </c>
      <c r="N136" s="214" t="s">
        <v>43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128</v>
      </c>
      <c r="AT136" s="217" t="s">
        <v>123</v>
      </c>
      <c r="AU136" s="217" t="s">
        <v>83</v>
      </c>
      <c r="AY136" s="18" t="s">
        <v>121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80</v>
      </c>
      <c r="BK136" s="218">
        <f>ROUND(I136*H136,2)</f>
        <v>0</v>
      </c>
      <c r="BL136" s="18" t="s">
        <v>128</v>
      </c>
      <c r="BM136" s="217" t="s">
        <v>187</v>
      </c>
    </row>
    <row r="137" s="2" customFormat="1">
      <c r="A137" s="39"/>
      <c r="B137" s="40"/>
      <c r="C137" s="41"/>
      <c r="D137" s="219" t="s">
        <v>130</v>
      </c>
      <c r="E137" s="41"/>
      <c r="F137" s="220" t="s">
        <v>188</v>
      </c>
      <c r="G137" s="41"/>
      <c r="H137" s="41"/>
      <c r="I137" s="221"/>
      <c r="J137" s="41"/>
      <c r="K137" s="41"/>
      <c r="L137" s="45"/>
      <c r="M137" s="222"/>
      <c r="N137" s="22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130</v>
      </c>
      <c r="AU137" s="18" t="s">
        <v>83</v>
      </c>
    </row>
    <row r="138" s="13" customFormat="1">
      <c r="A138" s="13"/>
      <c r="B138" s="224"/>
      <c r="C138" s="225"/>
      <c r="D138" s="219" t="s">
        <v>132</v>
      </c>
      <c r="E138" s="226" t="s">
        <v>19</v>
      </c>
      <c r="F138" s="227" t="s">
        <v>189</v>
      </c>
      <c r="G138" s="225"/>
      <c r="H138" s="228">
        <v>9.3000000000000007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132</v>
      </c>
      <c r="AU138" s="234" t="s">
        <v>83</v>
      </c>
      <c r="AV138" s="13" t="s">
        <v>83</v>
      </c>
      <c r="AW138" s="13" t="s">
        <v>33</v>
      </c>
      <c r="AX138" s="13" t="s">
        <v>72</v>
      </c>
      <c r="AY138" s="234" t="s">
        <v>121</v>
      </c>
    </row>
    <row r="139" s="14" customFormat="1">
      <c r="A139" s="14"/>
      <c r="B139" s="235"/>
      <c r="C139" s="236"/>
      <c r="D139" s="219" t="s">
        <v>132</v>
      </c>
      <c r="E139" s="237" t="s">
        <v>19</v>
      </c>
      <c r="F139" s="238" t="s">
        <v>134</v>
      </c>
      <c r="G139" s="236"/>
      <c r="H139" s="239">
        <v>9.3000000000000007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132</v>
      </c>
      <c r="AU139" s="245" t="s">
        <v>83</v>
      </c>
      <c r="AV139" s="14" t="s">
        <v>128</v>
      </c>
      <c r="AW139" s="14" t="s">
        <v>33</v>
      </c>
      <c r="AX139" s="14" t="s">
        <v>80</v>
      </c>
      <c r="AY139" s="245" t="s">
        <v>121</v>
      </c>
    </row>
    <row r="140" s="2" customFormat="1">
      <c r="A140" s="39"/>
      <c r="B140" s="40"/>
      <c r="C140" s="206" t="s">
        <v>190</v>
      </c>
      <c r="D140" s="206" t="s">
        <v>123</v>
      </c>
      <c r="E140" s="207" t="s">
        <v>191</v>
      </c>
      <c r="F140" s="208" t="s">
        <v>192</v>
      </c>
      <c r="G140" s="209" t="s">
        <v>148</v>
      </c>
      <c r="H140" s="210">
        <v>573.10000000000002</v>
      </c>
      <c r="I140" s="211"/>
      <c r="J140" s="212">
        <f>ROUND(I140*H140,2)</f>
        <v>0</v>
      </c>
      <c r="K140" s="208" t="s">
        <v>127</v>
      </c>
      <c r="L140" s="45"/>
      <c r="M140" s="213" t="s">
        <v>19</v>
      </c>
      <c r="N140" s="214" t="s">
        <v>43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128</v>
      </c>
      <c r="AT140" s="217" t="s">
        <v>123</v>
      </c>
      <c r="AU140" s="217" t="s">
        <v>83</v>
      </c>
      <c r="AY140" s="18" t="s">
        <v>121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80</v>
      </c>
      <c r="BK140" s="218">
        <f>ROUND(I140*H140,2)</f>
        <v>0</v>
      </c>
      <c r="BL140" s="18" t="s">
        <v>128</v>
      </c>
      <c r="BM140" s="217" t="s">
        <v>193</v>
      </c>
    </row>
    <row r="141" s="2" customFormat="1">
      <c r="A141" s="39"/>
      <c r="B141" s="40"/>
      <c r="C141" s="41"/>
      <c r="D141" s="219" t="s">
        <v>130</v>
      </c>
      <c r="E141" s="41"/>
      <c r="F141" s="220" t="s">
        <v>194</v>
      </c>
      <c r="G141" s="41"/>
      <c r="H141" s="41"/>
      <c r="I141" s="221"/>
      <c r="J141" s="41"/>
      <c r="K141" s="41"/>
      <c r="L141" s="45"/>
      <c r="M141" s="222"/>
      <c r="N141" s="22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130</v>
      </c>
      <c r="AU141" s="18" t="s">
        <v>83</v>
      </c>
    </row>
    <row r="142" s="15" customFormat="1">
      <c r="A142" s="15"/>
      <c r="B142" s="246"/>
      <c r="C142" s="247"/>
      <c r="D142" s="219" t="s">
        <v>132</v>
      </c>
      <c r="E142" s="248" t="s">
        <v>19</v>
      </c>
      <c r="F142" s="249" t="s">
        <v>195</v>
      </c>
      <c r="G142" s="247"/>
      <c r="H142" s="248" t="s">
        <v>19</v>
      </c>
      <c r="I142" s="250"/>
      <c r="J142" s="247"/>
      <c r="K142" s="247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132</v>
      </c>
      <c r="AU142" s="255" t="s">
        <v>83</v>
      </c>
      <c r="AV142" s="15" t="s">
        <v>80</v>
      </c>
      <c r="AW142" s="15" t="s">
        <v>33</v>
      </c>
      <c r="AX142" s="15" t="s">
        <v>72</v>
      </c>
      <c r="AY142" s="255" t="s">
        <v>121</v>
      </c>
    </row>
    <row r="143" s="13" customFormat="1">
      <c r="A143" s="13"/>
      <c r="B143" s="224"/>
      <c r="C143" s="225"/>
      <c r="D143" s="219" t="s">
        <v>132</v>
      </c>
      <c r="E143" s="226" t="s">
        <v>19</v>
      </c>
      <c r="F143" s="227" t="s">
        <v>196</v>
      </c>
      <c r="G143" s="225"/>
      <c r="H143" s="228">
        <v>480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132</v>
      </c>
      <c r="AU143" s="234" t="s">
        <v>83</v>
      </c>
      <c r="AV143" s="13" t="s">
        <v>83</v>
      </c>
      <c r="AW143" s="13" t="s">
        <v>33</v>
      </c>
      <c r="AX143" s="13" t="s">
        <v>72</v>
      </c>
      <c r="AY143" s="234" t="s">
        <v>121</v>
      </c>
    </row>
    <row r="144" s="13" customFormat="1">
      <c r="A144" s="13"/>
      <c r="B144" s="224"/>
      <c r="C144" s="225"/>
      <c r="D144" s="219" t="s">
        <v>132</v>
      </c>
      <c r="E144" s="226" t="s">
        <v>19</v>
      </c>
      <c r="F144" s="227" t="s">
        <v>197</v>
      </c>
      <c r="G144" s="225"/>
      <c r="H144" s="228">
        <v>1.2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132</v>
      </c>
      <c r="AU144" s="234" t="s">
        <v>83</v>
      </c>
      <c r="AV144" s="13" t="s">
        <v>83</v>
      </c>
      <c r="AW144" s="13" t="s">
        <v>33</v>
      </c>
      <c r="AX144" s="13" t="s">
        <v>72</v>
      </c>
      <c r="AY144" s="234" t="s">
        <v>121</v>
      </c>
    </row>
    <row r="145" s="13" customFormat="1">
      <c r="A145" s="13"/>
      <c r="B145" s="224"/>
      <c r="C145" s="225"/>
      <c r="D145" s="219" t="s">
        <v>132</v>
      </c>
      <c r="E145" s="226" t="s">
        <v>19</v>
      </c>
      <c r="F145" s="227" t="s">
        <v>198</v>
      </c>
      <c r="G145" s="225"/>
      <c r="H145" s="228">
        <v>91.900000000000006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132</v>
      </c>
      <c r="AU145" s="234" t="s">
        <v>83</v>
      </c>
      <c r="AV145" s="13" t="s">
        <v>83</v>
      </c>
      <c r="AW145" s="13" t="s">
        <v>33</v>
      </c>
      <c r="AX145" s="13" t="s">
        <v>72</v>
      </c>
      <c r="AY145" s="234" t="s">
        <v>121</v>
      </c>
    </row>
    <row r="146" s="14" customFormat="1">
      <c r="A146" s="14"/>
      <c r="B146" s="235"/>
      <c r="C146" s="236"/>
      <c r="D146" s="219" t="s">
        <v>132</v>
      </c>
      <c r="E146" s="237" t="s">
        <v>19</v>
      </c>
      <c r="F146" s="238" t="s">
        <v>134</v>
      </c>
      <c r="G146" s="236"/>
      <c r="H146" s="239">
        <v>573.10000000000002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132</v>
      </c>
      <c r="AU146" s="245" t="s">
        <v>83</v>
      </c>
      <c r="AV146" s="14" t="s">
        <v>128</v>
      </c>
      <c r="AW146" s="14" t="s">
        <v>33</v>
      </c>
      <c r="AX146" s="14" t="s">
        <v>80</v>
      </c>
      <c r="AY146" s="245" t="s">
        <v>121</v>
      </c>
    </row>
    <row r="147" s="2" customFormat="1">
      <c r="A147" s="39"/>
      <c r="B147" s="40"/>
      <c r="C147" s="206" t="s">
        <v>199</v>
      </c>
      <c r="D147" s="206" t="s">
        <v>123</v>
      </c>
      <c r="E147" s="207" t="s">
        <v>200</v>
      </c>
      <c r="F147" s="208" t="s">
        <v>201</v>
      </c>
      <c r="G147" s="209" t="s">
        <v>148</v>
      </c>
      <c r="H147" s="210">
        <v>875.92499999999995</v>
      </c>
      <c r="I147" s="211"/>
      <c r="J147" s="212">
        <f>ROUND(I147*H147,2)</f>
        <v>0</v>
      </c>
      <c r="K147" s="208" t="s">
        <v>127</v>
      </c>
      <c r="L147" s="45"/>
      <c r="M147" s="213" t="s">
        <v>19</v>
      </c>
      <c r="N147" s="214" t="s">
        <v>43</v>
      </c>
      <c r="O147" s="85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7" t="s">
        <v>128</v>
      </c>
      <c r="AT147" s="217" t="s">
        <v>123</v>
      </c>
      <c r="AU147" s="217" t="s">
        <v>83</v>
      </c>
      <c r="AY147" s="18" t="s">
        <v>121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80</v>
      </c>
      <c r="BK147" s="218">
        <f>ROUND(I147*H147,2)</f>
        <v>0</v>
      </c>
      <c r="BL147" s="18" t="s">
        <v>128</v>
      </c>
      <c r="BM147" s="217" t="s">
        <v>202</v>
      </c>
    </row>
    <row r="148" s="2" customFormat="1">
      <c r="A148" s="39"/>
      <c r="B148" s="40"/>
      <c r="C148" s="41"/>
      <c r="D148" s="219" t="s">
        <v>130</v>
      </c>
      <c r="E148" s="41"/>
      <c r="F148" s="220" t="s">
        <v>194</v>
      </c>
      <c r="G148" s="41"/>
      <c r="H148" s="41"/>
      <c r="I148" s="221"/>
      <c r="J148" s="41"/>
      <c r="K148" s="41"/>
      <c r="L148" s="45"/>
      <c r="M148" s="222"/>
      <c r="N148" s="223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130</v>
      </c>
      <c r="AU148" s="18" t="s">
        <v>83</v>
      </c>
    </row>
    <row r="149" s="13" customFormat="1">
      <c r="A149" s="13"/>
      <c r="B149" s="224"/>
      <c r="C149" s="225"/>
      <c r="D149" s="219" t="s">
        <v>132</v>
      </c>
      <c r="E149" s="226" t="s">
        <v>19</v>
      </c>
      <c r="F149" s="227" t="s">
        <v>203</v>
      </c>
      <c r="G149" s="225"/>
      <c r="H149" s="228">
        <v>618.18499999999995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132</v>
      </c>
      <c r="AU149" s="234" t="s">
        <v>83</v>
      </c>
      <c r="AV149" s="13" t="s">
        <v>83</v>
      </c>
      <c r="AW149" s="13" t="s">
        <v>33</v>
      </c>
      <c r="AX149" s="13" t="s">
        <v>72</v>
      </c>
      <c r="AY149" s="234" t="s">
        <v>121</v>
      </c>
    </row>
    <row r="150" s="13" customFormat="1">
      <c r="A150" s="13"/>
      <c r="B150" s="224"/>
      <c r="C150" s="225"/>
      <c r="D150" s="219" t="s">
        <v>132</v>
      </c>
      <c r="E150" s="226" t="s">
        <v>19</v>
      </c>
      <c r="F150" s="227" t="s">
        <v>204</v>
      </c>
      <c r="G150" s="225"/>
      <c r="H150" s="228">
        <v>257.74000000000001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132</v>
      </c>
      <c r="AU150" s="234" t="s">
        <v>83</v>
      </c>
      <c r="AV150" s="13" t="s">
        <v>83</v>
      </c>
      <c r="AW150" s="13" t="s">
        <v>33</v>
      </c>
      <c r="AX150" s="13" t="s">
        <v>72</v>
      </c>
      <c r="AY150" s="234" t="s">
        <v>121</v>
      </c>
    </row>
    <row r="151" s="14" customFormat="1">
      <c r="A151" s="14"/>
      <c r="B151" s="235"/>
      <c r="C151" s="236"/>
      <c r="D151" s="219" t="s">
        <v>132</v>
      </c>
      <c r="E151" s="237" t="s">
        <v>19</v>
      </c>
      <c r="F151" s="238" t="s">
        <v>134</v>
      </c>
      <c r="G151" s="236"/>
      <c r="H151" s="239">
        <v>875.92499999999995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132</v>
      </c>
      <c r="AU151" s="245" t="s">
        <v>83</v>
      </c>
      <c r="AV151" s="14" t="s">
        <v>128</v>
      </c>
      <c r="AW151" s="14" t="s">
        <v>33</v>
      </c>
      <c r="AX151" s="14" t="s">
        <v>80</v>
      </c>
      <c r="AY151" s="245" t="s">
        <v>121</v>
      </c>
    </row>
    <row r="152" s="2" customFormat="1">
      <c r="A152" s="39"/>
      <c r="B152" s="40"/>
      <c r="C152" s="206" t="s">
        <v>205</v>
      </c>
      <c r="D152" s="206" t="s">
        <v>123</v>
      </c>
      <c r="E152" s="207" t="s">
        <v>206</v>
      </c>
      <c r="F152" s="208" t="s">
        <v>207</v>
      </c>
      <c r="G152" s="209" t="s">
        <v>148</v>
      </c>
      <c r="H152" s="210">
        <v>17518.5</v>
      </c>
      <c r="I152" s="211"/>
      <c r="J152" s="212">
        <f>ROUND(I152*H152,2)</f>
        <v>0</v>
      </c>
      <c r="K152" s="208" t="s">
        <v>127</v>
      </c>
      <c r="L152" s="45"/>
      <c r="M152" s="213" t="s">
        <v>19</v>
      </c>
      <c r="N152" s="214" t="s">
        <v>43</v>
      </c>
      <c r="O152" s="85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7" t="s">
        <v>128</v>
      </c>
      <c r="AT152" s="217" t="s">
        <v>123</v>
      </c>
      <c r="AU152" s="217" t="s">
        <v>83</v>
      </c>
      <c r="AY152" s="18" t="s">
        <v>121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80</v>
      </c>
      <c r="BK152" s="218">
        <f>ROUND(I152*H152,2)</f>
        <v>0</v>
      </c>
      <c r="BL152" s="18" t="s">
        <v>128</v>
      </c>
      <c r="BM152" s="217" t="s">
        <v>208</v>
      </c>
    </row>
    <row r="153" s="2" customFormat="1">
      <c r="A153" s="39"/>
      <c r="B153" s="40"/>
      <c r="C153" s="41"/>
      <c r="D153" s="219" t="s">
        <v>130</v>
      </c>
      <c r="E153" s="41"/>
      <c r="F153" s="220" t="s">
        <v>194</v>
      </c>
      <c r="G153" s="41"/>
      <c r="H153" s="41"/>
      <c r="I153" s="221"/>
      <c r="J153" s="41"/>
      <c r="K153" s="41"/>
      <c r="L153" s="45"/>
      <c r="M153" s="222"/>
      <c r="N153" s="22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130</v>
      </c>
      <c r="AU153" s="18" t="s">
        <v>83</v>
      </c>
    </row>
    <row r="154" s="13" customFormat="1">
      <c r="A154" s="13"/>
      <c r="B154" s="224"/>
      <c r="C154" s="225"/>
      <c r="D154" s="219" t="s">
        <v>132</v>
      </c>
      <c r="E154" s="226" t="s">
        <v>19</v>
      </c>
      <c r="F154" s="227" t="s">
        <v>209</v>
      </c>
      <c r="G154" s="225"/>
      <c r="H154" s="228">
        <v>17518.5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132</v>
      </c>
      <c r="AU154" s="234" t="s">
        <v>83</v>
      </c>
      <c r="AV154" s="13" t="s">
        <v>83</v>
      </c>
      <c r="AW154" s="13" t="s">
        <v>33</v>
      </c>
      <c r="AX154" s="13" t="s">
        <v>72</v>
      </c>
      <c r="AY154" s="234" t="s">
        <v>121</v>
      </c>
    </row>
    <row r="155" s="14" customFormat="1">
      <c r="A155" s="14"/>
      <c r="B155" s="235"/>
      <c r="C155" s="236"/>
      <c r="D155" s="219" t="s">
        <v>132</v>
      </c>
      <c r="E155" s="237" t="s">
        <v>19</v>
      </c>
      <c r="F155" s="238" t="s">
        <v>134</v>
      </c>
      <c r="G155" s="236"/>
      <c r="H155" s="239">
        <v>17518.5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132</v>
      </c>
      <c r="AU155" s="245" t="s">
        <v>83</v>
      </c>
      <c r="AV155" s="14" t="s">
        <v>128</v>
      </c>
      <c r="AW155" s="14" t="s">
        <v>33</v>
      </c>
      <c r="AX155" s="14" t="s">
        <v>80</v>
      </c>
      <c r="AY155" s="245" t="s">
        <v>121</v>
      </c>
    </row>
    <row r="156" s="2" customFormat="1">
      <c r="A156" s="39"/>
      <c r="B156" s="40"/>
      <c r="C156" s="206" t="s">
        <v>210</v>
      </c>
      <c r="D156" s="206" t="s">
        <v>123</v>
      </c>
      <c r="E156" s="207" t="s">
        <v>211</v>
      </c>
      <c r="F156" s="208" t="s">
        <v>212</v>
      </c>
      <c r="G156" s="209" t="s">
        <v>148</v>
      </c>
      <c r="H156" s="210">
        <v>46.549999999999997</v>
      </c>
      <c r="I156" s="211"/>
      <c r="J156" s="212">
        <f>ROUND(I156*H156,2)</f>
        <v>0</v>
      </c>
      <c r="K156" s="208" t="s">
        <v>127</v>
      </c>
      <c r="L156" s="45"/>
      <c r="M156" s="213" t="s">
        <v>19</v>
      </c>
      <c r="N156" s="214" t="s">
        <v>43</v>
      </c>
      <c r="O156" s="85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7" t="s">
        <v>128</v>
      </c>
      <c r="AT156" s="217" t="s">
        <v>123</v>
      </c>
      <c r="AU156" s="217" t="s">
        <v>83</v>
      </c>
      <c r="AY156" s="18" t="s">
        <v>121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80</v>
      </c>
      <c r="BK156" s="218">
        <f>ROUND(I156*H156,2)</f>
        <v>0</v>
      </c>
      <c r="BL156" s="18" t="s">
        <v>128</v>
      </c>
      <c r="BM156" s="217" t="s">
        <v>213</v>
      </c>
    </row>
    <row r="157" s="2" customFormat="1">
      <c r="A157" s="39"/>
      <c r="B157" s="40"/>
      <c r="C157" s="41"/>
      <c r="D157" s="219" t="s">
        <v>130</v>
      </c>
      <c r="E157" s="41"/>
      <c r="F157" s="220" t="s">
        <v>214</v>
      </c>
      <c r="G157" s="41"/>
      <c r="H157" s="41"/>
      <c r="I157" s="221"/>
      <c r="J157" s="41"/>
      <c r="K157" s="41"/>
      <c r="L157" s="45"/>
      <c r="M157" s="222"/>
      <c r="N157" s="22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130</v>
      </c>
      <c r="AU157" s="18" t="s">
        <v>83</v>
      </c>
    </row>
    <row r="158" s="13" customFormat="1">
      <c r="A158" s="13"/>
      <c r="B158" s="224"/>
      <c r="C158" s="225"/>
      <c r="D158" s="219" t="s">
        <v>132</v>
      </c>
      <c r="E158" s="226" t="s">
        <v>19</v>
      </c>
      <c r="F158" s="227" t="s">
        <v>215</v>
      </c>
      <c r="G158" s="225"/>
      <c r="H158" s="228">
        <v>0.59999999999999998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132</v>
      </c>
      <c r="AU158" s="234" t="s">
        <v>83</v>
      </c>
      <c r="AV158" s="13" t="s">
        <v>83</v>
      </c>
      <c r="AW158" s="13" t="s">
        <v>33</v>
      </c>
      <c r="AX158" s="13" t="s">
        <v>72</v>
      </c>
      <c r="AY158" s="234" t="s">
        <v>121</v>
      </c>
    </row>
    <row r="159" s="13" customFormat="1">
      <c r="A159" s="13"/>
      <c r="B159" s="224"/>
      <c r="C159" s="225"/>
      <c r="D159" s="219" t="s">
        <v>132</v>
      </c>
      <c r="E159" s="226" t="s">
        <v>19</v>
      </c>
      <c r="F159" s="227" t="s">
        <v>216</v>
      </c>
      <c r="G159" s="225"/>
      <c r="H159" s="228">
        <v>45.950000000000003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132</v>
      </c>
      <c r="AU159" s="234" t="s">
        <v>83</v>
      </c>
      <c r="AV159" s="13" t="s">
        <v>83</v>
      </c>
      <c r="AW159" s="13" t="s">
        <v>33</v>
      </c>
      <c r="AX159" s="13" t="s">
        <v>72</v>
      </c>
      <c r="AY159" s="234" t="s">
        <v>121</v>
      </c>
    </row>
    <row r="160" s="14" customFormat="1">
      <c r="A160" s="14"/>
      <c r="B160" s="235"/>
      <c r="C160" s="236"/>
      <c r="D160" s="219" t="s">
        <v>132</v>
      </c>
      <c r="E160" s="237" t="s">
        <v>19</v>
      </c>
      <c r="F160" s="238" t="s">
        <v>134</v>
      </c>
      <c r="G160" s="236"/>
      <c r="H160" s="239">
        <v>46.550000000000004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132</v>
      </c>
      <c r="AU160" s="245" t="s">
        <v>83</v>
      </c>
      <c r="AV160" s="14" t="s">
        <v>128</v>
      </c>
      <c r="AW160" s="14" t="s">
        <v>33</v>
      </c>
      <c r="AX160" s="14" t="s">
        <v>80</v>
      </c>
      <c r="AY160" s="245" t="s">
        <v>121</v>
      </c>
    </row>
    <row r="161" s="2" customFormat="1">
      <c r="A161" s="39"/>
      <c r="B161" s="40"/>
      <c r="C161" s="206" t="s">
        <v>217</v>
      </c>
      <c r="D161" s="206" t="s">
        <v>123</v>
      </c>
      <c r="E161" s="207" t="s">
        <v>218</v>
      </c>
      <c r="F161" s="208" t="s">
        <v>219</v>
      </c>
      <c r="G161" s="209" t="s">
        <v>220</v>
      </c>
      <c r="H161" s="210">
        <v>1620.461</v>
      </c>
      <c r="I161" s="211"/>
      <c r="J161" s="212">
        <f>ROUND(I161*H161,2)</f>
        <v>0</v>
      </c>
      <c r="K161" s="208" t="s">
        <v>127</v>
      </c>
      <c r="L161" s="45"/>
      <c r="M161" s="213" t="s">
        <v>19</v>
      </c>
      <c r="N161" s="214" t="s">
        <v>43</v>
      </c>
      <c r="O161" s="85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7" t="s">
        <v>128</v>
      </c>
      <c r="AT161" s="217" t="s">
        <v>123</v>
      </c>
      <c r="AU161" s="217" t="s">
        <v>83</v>
      </c>
      <c r="AY161" s="18" t="s">
        <v>121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80</v>
      </c>
      <c r="BK161" s="218">
        <f>ROUND(I161*H161,2)</f>
        <v>0</v>
      </c>
      <c r="BL161" s="18" t="s">
        <v>128</v>
      </c>
      <c r="BM161" s="217" t="s">
        <v>221</v>
      </c>
    </row>
    <row r="162" s="2" customFormat="1">
      <c r="A162" s="39"/>
      <c r="B162" s="40"/>
      <c r="C162" s="41"/>
      <c r="D162" s="219" t="s">
        <v>130</v>
      </c>
      <c r="E162" s="41"/>
      <c r="F162" s="220" t="s">
        <v>222</v>
      </c>
      <c r="G162" s="41"/>
      <c r="H162" s="41"/>
      <c r="I162" s="221"/>
      <c r="J162" s="41"/>
      <c r="K162" s="41"/>
      <c r="L162" s="45"/>
      <c r="M162" s="222"/>
      <c r="N162" s="22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130</v>
      </c>
      <c r="AU162" s="18" t="s">
        <v>83</v>
      </c>
    </row>
    <row r="163" s="13" customFormat="1">
      <c r="A163" s="13"/>
      <c r="B163" s="224"/>
      <c r="C163" s="225"/>
      <c r="D163" s="219" t="s">
        <v>132</v>
      </c>
      <c r="E163" s="226" t="s">
        <v>19</v>
      </c>
      <c r="F163" s="227" t="s">
        <v>223</v>
      </c>
      <c r="G163" s="225"/>
      <c r="H163" s="228">
        <v>1620.461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132</v>
      </c>
      <c r="AU163" s="234" t="s">
        <v>83</v>
      </c>
      <c r="AV163" s="13" t="s">
        <v>83</v>
      </c>
      <c r="AW163" s="13" t="s">
        <v>33</v>
      </c>
      <c r="AX163" s="13" t="s">
        <v>72</v>
      </c>
      <c r="AY163" s="234" t="s">
        <v>121</v>
      </c>
    </row>
    <row r="164" s="14" customFormat="1">
      <c r="A164" s="14"/>
      <c r="B164" s="235"/>
      <c r="C164" s="236"/>
      <c r="D164" s="219" t="s">
        <v>132</v>
      </c>
      <c r="E164" s="237" t="s">
        <v>19</v>
      </c>
      <c r="F164" s="238" t="s">
        <v>134</v>
      </c>
      <c r="G164" s="236"/>
      <c r="H164" s="239">
        <v>1620.461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132</v>
      </c>
      <c r="AU164" s="245" t="s">
        <v>83</v>
      </c>
      <c r="AV164" s="14" t="s">
        <v>128</v>
      </c>
      <c r="AW164" s="14" t="s">
        <v>33</v>
      </c>
      <c r="AX164" s="14" t="s">
        <v>80</v>
      </c>
      <c r="AY164" s="245" t="s">
        <v>121</v>
      </c>
    </row>
    <row r="165" s="2" customFormat="1">
      <c r="A165" s="39"/>
      <c r="B165" s="40"/>
      <c r="C165" s="206" t="s">
        <v>224</v>
      </c>
      <c r="D165" s="206" t="s">
        <v>123</v>
      </c>
      <c r="E165" s="207" t="s">
        <v>225</v>
      </c>
      <c r="F165" s="208" t="s">
        <v>226</v>
      </c>
      <c r="G165" s="209" t="s">
        <v>148</v>
      </c>
      <c r="H165" s="210">
        <v>0.59999999999999998</v>
      </c>
      <c r="I165" s="211"/>
      <c r="J165" s="212">
        <f>ROUND(I165*H165,2)</f>
        <v>0</v>
      </c>
      <c r="K165" s="208" t="s">
        <v>127</v>
      </c>
      <c r="L165" s="45"/>
      <c r="M165" s="213" t="s">
        <v>19</v>
      </c>
      <c r="N165" s="214" t="s">
        <v>43</v>
      </c>
      <c r="O165" s="85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7" t="s">
        <v>128</v>
      </c>
      <c r="AT165" s="217" t="s">
        <v>123</v>
      </c>
      <c r="AU165" s="217" t="s">
        <v>83</v>
      </c>
      <c r="AY165" s="18" t="s">
        <v>121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80</v>
      </c>
      <c r="BK165" s="218">
        <f>ROUND(I165*H165,2)</f>
        <v>0</v>
      </c>
      <c r="BL165" s="18" t="s">
        <v>128</v>
      </c>
      <c r="BM165" s="217" t="s">
        <v>227</v>
      </c>
    </row>
    <row r="166" s="2" customFormat="1">
      <c r="A166" s="39"/>
      <c r="B166" s="40"/>
      <c r="C166" s="41"/>
      <c r="D166" s="219" t="s">
        <v>130</v>
      </c>
      <c r="E166" s="41"/>
      <c r="F166" s="220" t="s">
        <v>228</v>
      </c>
      <c r="G166" s="41"/>
      <c r="H166" s="41"/>
      <c r="I166" s="221"/>
      <c r="J166" s="41"/>
      <c r="K166" s="41"/>
      <c r="L166" s="45"/>
      <c r="M166" s="222"/>
      <c r="N166" s="22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130</v>
      </c>
      <c r="AU166" s="18" t="s">
        <v>83</v>
      </c>
    </row>
    <row r="167" s="13" customFormat="1">
      <c r="A167" s="13"/>
      <c r="B167" s="224"/>
      <c r="C167" s="225"/>
      <c r="D167" s="219" t="s">
        <v>132</v>
      </c>
      <c r="E167" s="226" t="s">
        <v>19</v>
      </c>
      <c r="F167" s="227" t="s">
        <v>229</v>
      </c>
      <c r="G167" s="225"/>
      <c r="H167" s="228">
        <v>0.59999999999999998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132</v>
      </c>
      <c r="AU167" s="234" t="s">
        <v>83</v>
      </c>
      <c r="AV167" s="13" t="s">
        <v>83</v>
      </c>
      <c r="AW167" s="13" t="s">
        <v>33</v>
      </c>
      <c r="AX167" s="13" t="s">
        <v>72</v>
      </c>
      <c r="AY167" s="234" t="s">
        <v>121</v>
      </c>
    </row>
    <row r="168" s="14" customFormat="1">
      <c r="A168" s="14"/>
      <c r="B168" s="235"/>
      <c r="C168" s="236"/>
      <c r="D168" s="219" t="s">
        <v>132</v>
      </c>
      <c r="E168" s="237" t="s">
        <v>19</v>
      </c>
      <c r="F168" s="238" t="s">
        <v>134</v>
      </c>
      <c r="G168" s="236"/>
      <c r="H168" s="239">
        <v>0.59999999999999998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132</v>
      </c>
      <c r="AU168" s="245" t="s">
        <v>83</v>
      </c>
      <c r="AV168" s="14" t="s">
        <v>128</v>
      </c>
      <c r="AW168" s="14" t="s">
        <v>33</v>
      </c>
      <c r="AX168" s="14" t="s">
        <v>80</v>
      </c>
      <c r="AY168" s="245" t="s">
        <v>121</v>
      </c>
    </row>
    <row r="169" s="2" customFormat="1">
      <c r="A169" s="39"/>
      <c r="B169" s="40"/>
      <c r="C169" s="206" t="s">
        <v>230</v>
      </c>
      <c r="D169" s="206" t="s">
        <v>123</v>
      </c>
      <c r="E169" s="207" t="s">
        <v>231</v>
      </c>
      <c r="F169" s="208" t="s">
        <v>232</v>
      </c>
      <c r="G169" s="209" t="s">
        <v>148</v>
      </c>
      <c r="H169" s="210">
        <v>1402.4749999999999</v>
      </c>
      <c r="I169" s="211"/>
      <c r="J169" s="212">
        <f>ROUND(I169*H169,2)</f>
        <v>0</v>
      </c>
      <c r="K169" s="208" t="s">
        <v>127</v>
      </c>
      <c r="L169" s="45"/>
      <c r="M169" s="213" t="s">
        <v>19</v>
      </c>
      <c r="N169" s="214" t="s">
        <v>43</v>
      </c>
      <c r="O169" s="85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128</v>
      </c>
      <c r="AT169" s="217" t="s">
        <v>123</v>
      </c>
      <c r="AU169" s="217" t="s">
        <v>83</v>
      </c>
      <c r="AY169" s="18" t="s">
        <v>121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80</v>
      </c>
      <c r="BK169" s="218">
        <f>ROUND(I169*H169,2)</f>
        <v>0</v>
      </c>
      <c r="BL169" s="18" t="s">
        <v>128</v>
      </c>
      <c r="BM169" s="217" t="s">
        <v>233</v>
      </c>
    </row>
    <row r="170" s="2" customFormat="1">
      <c r="A170" s="39"/>
      <c r="B170" s="40"/>
      <c r="C170" s="41"/>
      <c r="D170" s="219" t="s">
        <v>130</v>
      </c>
      <c r="E170" s="41"/>
      <c r="F170" s="220" t="s">
        <v>234</v>
      </c>
      <c r="G170" s="41"/>
      <c r="H170" s="41"/>
      <c r="I170" s="221"/>
      <c r="J170" s="41"/>
      <c r="K170" s="41"/>
      <c r="L170" s="45"/>
      <c r="M170" s="222"/>
      <c r="N170" s="22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130</v>
      </c>
      <c r="AU170" s="18" t="s">
        <v>83</v>
      </c>
    </row>
    <row r="171" s="13" customFormat="1">
      <c r="A171" s="13"/>
      <c r="B171" s="224"/>
      <c r="C171" s="225"/>
      <c r="D171" s="219" t="s">
        <v>132</v>
      </c>
      <c r="E171" s="226" t="s">
        <v>19</v>
      </c>
      <c r="F171" s="227" t="s">
        <v>235</v>
      </c>
      <c r="G171" s="225"/>
      <c r="H171" s="228">
        <v>875.92499999999995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132</v>
      </c>
      <c r="AU171" s="234" t="s">
        <v>83</v>
      </c>
      <c r="AV171" s="13" t="s">
        <v>83</v>
      </c>
      <c r="AW171" s="13" t="s">
        <v>33</v>
      </c>
      <c r="AX171" s="13" t="s">
        <v>72</v>
      </c>
      <c r="AY171" s="234" t="s">
        <v>121</v>
      </c>
    </row>
    <row r="172" s="13" customFormat="1">
      <c r="A172" s="13"/>
      <c r="B172" s="224"/>
      <c r="C172" s="225"/>
      <c r="D172" s="219" t="s">
        <v>132</v>
      </c>
      <c r="E172" s="226" t="s">
        <v>19</v>
      </c>
      <c r="F172" s="227" t="s">
        <v>236</v>
      </c>
      <c r="G172" s="225"/>
      <c r="H172" s="228">
        <v>526.54999999999995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132</v>
      </c>
      <c r="AU172" s="234" t="s">
        <v>83</v>
      </c>
      <c r="AV172" s="13" t="s">
        <v>83</v>
      </c>
      <c r="AW172" s="13" t="s">
        <v>33</v>
      </c>
      <c r="AX172" s="13" t="s">
        <v>72</v>
      </c>
      <c r="AY172" s="234" t="s">
        <v>121</v>
      </c>
    </row>
    <row r="173" s="14" customFormat="1">
      <c r="A173" s="14"/>
      <c r="B173" s="235"/>
      <c r="C173" s="236"/>
      <c r="D173" s="219" t="s">
        <v>132</v>
      </c>
      <c r="E173" s="237" t="s">
        <v>19</v>
      </c>
      <c r="F173" s="238" t="s">
        <v>134</v>
      </c>
      <c r="G173" s="236"/>
      <c r="H173" s="239">
        <v>1402.4749999999999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132</v>
      </c>
      <c r="AU173" s="245" t="s">
        <v>83</v>
      </c>
      <c r="AV173" s="14" t="s">
        <v>128</v>
      </c>
      <c r="AW173" s="14" t="s">
        <v>33</v>
      </c>
      <c r="AX173" s="14" t="s">
        <v>80</v>
      </c>
      <c r="AY173" s="245" t="s">
        <v>121</v>
      </c>
    </row>
    <row r="174" s="2" customFormat="1">
      <c r="A174" s="39"/>
      <c r="B174" s="40"/>
      <c r="C174" s="206" t="s">
        <v>237</v>
      </c>
      <c r="D174" s="206" t="s">
        <v>123</v>
      </c>
      <c r="E174" s="207" t="s">
        <v>238</v>
      </c>
      <c r="F174" s="208" t="s">
        <v>239</v>
      </c>
      <c r="G174" s="209" t="s">
        <v>126</v>
      </c>
      <c r="H174" s="210">
        <v>6</v>
      </c>
      <c r="I174" s="211"/>
      <c r="J174" s="212">
        <f>ROUND(I174*H174,2)</f>
        <v>0</v>
      </c>
      <c r="K174" s="208" t="s">
        <v>127</v>
      </c>
      <c r="L174" s="45"/>
      <c r="M174" s="213" t="s">
        <v>19</v>
      </c>
      <c r="N174" s="214" t="s">
        <v>43</v>
      </c>
      <c r="O174" s="85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7" t="s">
        <v>128</v>
      </c>
      <c r="AT174" s="217" t="s">
        <v>123</v>
      </c>
      <c r="AU174" s="217" t="s">
        <v>83</v>
      </c>
      <c r="AY174" s="18" t="s">
        <v>121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80</v>
      </c>
      <c r="BK174" s="218">
        <f>ROUND(I174*H174,2)</f>
        <v>0</v>
      </c>
      <c r="BL174" s="18" t="s">
        <v>128</v>
      </c>
      <c r="BM174" s="217" t="s">
        <v>240</v>
      </c>
    </row>
    <row r="175" s="2" customFormat="1">
      <c r="A175" s="39"/>
      <c r="B175" s="40"/>
      <c r="C175" s="41"/>
      <c r="D175" s="219" t="s">
        <v>130</v>
      </c>
      <c r="E175" s="41"/>
      <c r="F175" s="220" t="s">
        <v>241</v>
      </c>
      <c r="G175" s="41"/>
      <c r="H175" s="41"/>
      <c r="I175" s="221"/>
      <c r="J175" s="41"/>
      <c r="K175" s="41"/>
      <c r="L175" s="45"/>
      <c r="M175" s="222"/>
      <c r="N175" s="22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130</v>
      </c>
      <c r="AU175" s="18" t="s">
        <v>83</v>
      </c>
    </row>
    <row r="176" s="13" customFormat="1">
      <c r="A176" s="13"/>
      <c r="B176" s="224"/>
      <c r="C176" s="225"/>
      <c r="D176" s="219" t="s">
        <v>132</v>
      </c>
      <c r="E176" s="226" t="s">
        <v>19</v>
      </c>
      <c r="F176" s="227" t="s">
        <v>242</v>
      </c>
      <c r="G176" s="225"/>
      <c r="H176" s="228">
        <v>6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132</v>
      </c>
      <c r="AU176" s="234" t="s">
        <v>83</v>
      </c>
      <c r="AV176" s="13" t="s">
        <v>83</v>
      </c>
      <c r="AW176" s="13" t="s">
        <v>33</v>
      </c>
      <c r="AX176" s="13" t="s">
        <v>72</v>
      </c>
      <c r="AY176" s="234" t="s">
        <v>121</v>
      </c>
    </row>
    <row r="177" s="14" customFormat="1">
      <c r="A177" s="14"/>
      <c r="B177" s="235"/>
      <c r="C177" s="236"/>
      <c r="D177" s="219" t="s">
        <v>132</v>
      </c>
      <c r="E177" s="237" t="s">
        <v>19</v>
      </c>
      <c r="F177" s="238" t="s">
        <v>134</v>
      </c>
      <c r="G177" s="236"/>
      <c r="H177" s="239">
        <v>6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132</v>
      </c>
      <c r="AU177" s="245" t="s">
        <v>83</v>
      </c>
      <c r="AV177" s="14" t="s">
        <v>128</v>
      </c>
      <c r="AW177" s="14" t="s">
        <v>33</v>
      </c>
      <c r="AX177" s="14" t="s">
        <v>80</v>
      </c>
      <c r="AY177" s="245" t="s">
        <v>121</v>
      </c>
    </row>
    <row r="178" s="2" customFormat="1">
      <c r="A178" s="39"/>
      <c r="B178" s="40"/>
      <c r="C178" s="206" t="s">
        <v>243</v>
      </c>
      <c r="D178" s="206" t="s">
        <v>123</v>
      </c>
      <c r="E178" s="207" t="s">
        <v>244</v>
      </c>
      <c r="F178" s="208" t="s">
        <v>245</v>
      </c>
      <c r="G178" s="209" t="s">
        <v>126</v>
      </c>
      <c r="H178" s="210">
        <v>441.5</v>
      </c>
      <c r="I178" s="211"/>
      <c r="J178" s="212">
        <f>ROUND(I178*H178,2)</f>
        <v>0</v>
      </c>
      <c r="K178" s="208" t="s">
        <v>127</v>
      </c>
      <c r="L178" s="45"/>
      <c r="M178" s="213" t="s">
        <v>19</v>
      </c>
      <c r="N178" s="214" t="s">
        <v>43</v>
      </c>
      <c r="O178" s="85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7" t="s">
        <v>128</v>
      </c>
      <c r="AT178" s="217" t="s">
        <v>123</v>
      </c>
      <c r="AU178" s="217" t="s">
        <v>83</v>
      </c>
      <c r="AY178" s="18" t="s">
        <v>121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80</v>
      </c>
      <c r="BK178" s="218">
        <f>ROUND(I178*H178,2)</f>
        <v>0</v>
      </c>
      <c r="BL178" s="18" t="s">
        <v>128</v>
      </c>
      <c r="BM178" s="217" t="s">
        <v>246</v>
      </c>
    </row>
    <row r="179" s="2" customFormat="1">
      <c r="A179" s="39"/>
      <c r="B179" s="40"/>
      <c r="C179" s="41"/>
      <c r="D179" s="219" t="s">
        <v>130</v>
      </c>
      <c r="E179" s="41"/>
      <c r="F179" s="220" t="s">
        <v>241</v>
      </c>
      <c r="G179" s="41"/>
      <c r="H179" s="41"/>
      <c r="I179" s="221"/>
      <c r="J179" s="41"/>
      <c r="K179" s="41"/>
      <c r="L179" s="45"/>
      <c r="M179" s="222"/>
      <c r="N179" s="22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130</v>
      </c>
      <c r="AU179" s="18" t="s">
        <v>83</v>
      </c>
    </row>
    <row r="180" s="13" customFormat="1">
      <c r="A180" s="13"/>
      <c r="B180" s="224"/>
      <c r="C180" s="225"/>
      <c r="D180" s="219" t="s">
        <v>132</v>
      </c>
      <c r="E180" s="226" t="s">
        <v>19</v>
      </c>
      <c r="F180" s="227" t="s">
        <v>247</v>
      </c>
      <c r="G180" s="225"/>
      <c r="H180" s="228">
        <v>441.5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132</v>
      </c>
      <c r="AU180" s="234" t="s">
        <v>83</v>
      </c>
      <c r="AV180" s="13" t="s">
        <v>83</v>
      </c>
      <c r="AW180" s="13" t="s">
        <v>33</v>
      </c>
      <c r="AX180" s="13" t="s">
        <v>72</v>
      </c>
      <c r="AY180" s="234" t="s">
        <v>121</v>
      </c>
    </row>
    <row r="181" s="14" customFormat="1">
      <c r="A181" s="14"/>
      <c r="B181" s="235"/>
      <c r="C181" s="236"/>
      <c r="D181" s="219" t="s">
        <v>132</v>
      </c>
      <c r="E181" s="237" t="s">
        <v>19</v>
      </c>
      <c r="F181" s="238" t="s">
        <v>134</v>
      </c>
      <c r="G181" s="236"/>
      <c r="H181" s="239">
        <v>441.5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132</v>
      </c>
      <c r="AU181" s="245" t="s">
        <v>83</v>
      </c>
      <c r="AV181" s="14" t="s">
        <v>128</v>
      </c>
      <c r="AW181" s="14" t="s">
        <v>33</v>
      </c>
      <c r="AX181" s="14" t="s">
        <v>80</v>
      </c>
      <c r="AY181" s="245" t="s">
        <v>121</v>
      </c>
    </row>
    <row r="182" s="2" customFormat="1">
      <c r="A182" s="39"/>
      <c r="B182" s="40"/>
      <c r="C182" s="206" t="s">
        <v>8</v>
      </c>
      <c r="D182" s="206" t="s">
        <v>123</v>
      </c>
      <c r="E182" s="207" t="s">
        <v>248</v>
      </c>
      <c r="F182" s="208" t="s">
        <v>249</v>
      </c>
      <c r="G182" s="209" t="s">
        <v>126</v>
      </c>
      <c r="H182" s="210">
        <v>441.5</v>
      </c>
      <c r="I182" s="211"/>
      <c r="J182" s="212">
        <f>ROUND(I182*H182,2)</f>
        <v>0</v>
      </c>
      <c r="K182" s="208" t="s">
        <v>127</v>
      </c>
      <c r="L182" s="45"/>
      <c r="M182" s="213" t="s">
        <v>19</v>
      </c>
      <c r="N182" s="214" t="s">
        <v>43</v>
      </c>
      <c r="O182" s="85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7" t="s">
        <v>128</v>
      </c>
      <c r="AT182" s="217" t="s">
        <v>123</v>
      </c>
      <c r="AU182" s="217" t="s">
        <v>83</v>
      </c>
      <c r="AY182" s="18" t="s">
        <v>121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8" t="s">
        <v>80</v>
      </c>
      <c r="BK182" s="218">
        <f>ROUND(I182*H182,2)</f>
        <v>0</v>
      </c>
      <c r="BL182" s="18" t="s">
        <v>128</v>
      </c>
      <c r="BM182" s="217" t="s">
        <v>250</v>
      </c>
    </row>
    <row r="183" s="2" customFormat="1">
      <c r="A183" s="39"/>
      <c r="B183" s="40"/>
      <c r="C183" s="41"/>
      <c r="D183" s="219" t="s">
        <v>130</v>
      </c>
      <c r="E183" s="41"/>
      <c r="F183" s="220" t="s">
        <v>251</v>
      </c>
      <c r="G183" s="41"/>
      <c r="H183" s="41"/>
      <c r="I183" s="221"/>
      <c r="J183" s="41"/>
      <c r="K183" s="41"/>
      <c r="L183" s="45"/>
      <c r="M183" s="222"/>
      <c r="N183" s="22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130</v>
      </c>
      <c r="AU183" s="18" t="s">
        <v>83</v>
      </c>
    </row>
    <row r="184" s="13" customFormat="1">
      <c r="A184" s="13"/>
      <c r="B184" s="224"/>
      <c r="C184" s="225"/>
      <c r="D184" s="219" t="s">
        <v>132</v>
      </c>
      <c r="E184" s="226" t="s">
        <v>19</v>
      </c>
      <c r="F184" s="227" t="s">
        <v>252</v>
      </c>
      <c r="G184" s="225"/>
      <c r="H184" s="228">
        <v>441.5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132</v>
      </c>
      <c r="AU184" s="234" t="s">
        <v>83</v>
      </c>
      <c r="AV184" s="13" t="s">
        <v>83</v>
      </c>
      <c r="AW184" s="13" t="s">
        <v>33</v>
      </c>
      <c r="AX184" s="13" t="s">
        <v>72</v>
      </c>
      <c r="AY184" s="234" t="s">
        <v>121</v>
      </c>
    </row>
    <row r="185" s="14" customFormat="1">
      <c r="A185" s="14"/>
      <c r="B185" s="235"/>
      <c r="C185" s="236"/>
      <c r="D185" s="219" t="s">
        <v>132</v>
      </c>
      <c r="E185" s="237" t="s">
        <v>19</v>
      </c>
      <c r="F185" s="238" t="s">
        <v>134</v>
      </c>
      <c r="G185" s="236"/>
      <c r="H185" s="239">
        <v>441.5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132</v>
      </c>
      <c r="AU185" s="245" t="s">
        <v>83</v>
      </c>
      <c r="AV185" s="14" t="s">
        <v>128</v>
      </c>
      <c r="AW185" s="14" t="s">
        <v>33</v>
      </c>
      <c r="AX185" s="14" t="s">
        <v>80</v>
      </c>
      <c r="AY185" s="245" t="s">
        <v>121</v>
      </c>
    </row>
    <row r="186" s="2" customFormat="1" ht="21.75" customHeight="1">
      <c r="A186" s="39"/>
      <c r="B186" s="40"/>
      <c r="C186" s="256" t="s">
        <v>253</v>
      </c>
      <c r="D186" s="256" t="s">
        <v>254</v>
      </c>
      <c r="E186" s="257" t="s">
        <v>255</v>
      </c>
      <c r="F186" s="258" t="s">
        <v>256</v>
      </c>
      <c r="G186" s="259" t="s">
        <v>257</v>
      </c>
      <c r="H186" s="260">
        <v>0.88300000000000001</v>
      </c>
      <c r="I186" s="261"/>
      <c r="J186" s="262">
        <f>ROUND(I186*H186,2)</f>
        <v>0</v>
      </c>
      <c r="K186" s="258" t="s">
        <v>19</v>
      </c>
      <c r="L186" s="263"/>
      <c r="M186" s="264" t="s">
        <v>19</v>
      </c>
      <c r="N186" s="265" t="s">
        <v>43</v>
      </c>
      <c r="O186" s="85"/>
      <c r="P186" s="215">
        <f>O186*H186</f>
        <v>0</v>
      </c>
      <c r="Q186" s="215">
        <v>0.001</v>
      </c>
      <c r="R186" s="215">
        <f>Q186*H186</f>
        <v>0.000883</v>
      </c>
      <c r="S186" s="215">
        <v>0</v>
      </c>
      <c r="T186" s="21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7" t="s">
        <v>205</v>
      </c>
      <c r="AT186" s="217" t="s">
        <v>254</v>
      </c>
      <c r="AU186" s="217" t="s">
        <v>83</v>
      </c>
      <c r="AY186" s="18" t="s">
        <v>121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80</v>
      </c>
      <c r="BK186" s="218">
        <f>ROUND(I186*H186,2)</f>
        <v>0</v>
      </c>
      <c r="BL186" s="18" t="s">
        <v>128</v>
      </c>
      <c r="BM186" s="217" t="s">
        <v>258</v>
      </c>
    </row>
    <row r="187" s="13" customFormat="1">
      <c r="A187" s="13"/>
      <c r="B187" s="224"/>
      <c r="C187" s="225"/>
      <c r="D187" s="219" t="s">
        <v>132</v>
      </c>
      <c r="E187" s="226" t="s">
        <v>19</v>
      </c>
      <c r="F187" s="227" t="s">
        <v>259</v>
      </c>
      <c r="G187" s="225"/>
      <c r="H187" s="228">
        <v>0.88300000000000001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132</v>
      </c>
      <c r="AU187" s="234" t="s">
        <v>83</v>
      </c>
      <c r="AV187" s="13" t="s">
        <v>83</v>
      </c>
      <c r="AW187" s="13" t="s">
        <v>33</v>
      </c>
      <c r="AX187" s="13" t="s">
        <v>72</v>
      </c>
      <c r="AY187" s="234" t="s">
        <v>121</v>
      </c>
    </row>
    <row r="188" s="14" customFormat="1">
      <c r="A188" s="14"/>
      <c r="B188" s="235"/>
      <c r="C188" s="236"/>
      <c r="D188" s="219" t="s">
        <v>132</v>
      </c>
      <c r="E188" s="237" t="s">
        <v>19</v>
      </c>
      <c r="F188" s="238" t="s">
        <v>134</v>
      </c>
      <c r="G188" s="236"/>
      <c r="H188" s="239">
        <v>0.88300000000000001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132</v>
      </c>
      <c r="AU188" s="245" t="s">
        <v>83</v>
      </c>
      <c r="AV188" s="14" t="s">
        <v>128</v>
      </c>
      <c r="AW188" s="14" t="s">
        <v>33</v>
      </c>
      <c r="AX188" s="14" t="s">
        <v>80</v>
      </c>
      <c r="AY188" s="245" t="s">
        <v>121</v>
      </c>
    </row>
    <row r="189" s="2" customFormat="1" ht="21.75" customHeight="1">
      <c r="A189" s="39"/>
      <c r="B189" s="40"/>
      <c r="C189" s="206" t="s">
        <v>260</v>
      </c>
      <c r="D189" s="206" t="s">
        <v>123</v>
      </c>
      <c r="E189" s="207" t="s">
        <v>261</v>
      </c>
      <c r="F189" s="208" t="s">
        <v>262</v>
      </c>
      <c r="G189" s="209" t="s">
        <v>126</v>
      </c>
      <c r="H189" s="210">
        <v>3303.75</v>
      </c>
      <c r="I189" s="211"/>
      <c r="J189" s="212">
        <f>ROUND(I189*H189,2)</f>
        <v>0</v>
      </c>
      <c r="K189" s="208" t="s">
        <v>127</v>
      </c>
      <c r="L189" s="45"/>
      <c r="M189" s="213" t="s">
        <v>19</v>
      </c>
      <c r="N189" s="214" t="s">
        <v>43</v>
      </c>
      <c r="O189" s="85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7" t="s">
        <v>128</v>
      </c>
      <c r="AT189" s="217" t="s">
        <v>123</v>
      </c>
      <c r="AU189" s="217" t="s">
        <v>83</v>
      </c>
      <c r="AY189" s="18" t="s">
        <v>121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8" t="s">
        <v>80</v>
      </c>
      <c r="BK189" s="218">
        <f>ROUND(I189*H189,2)</f>
        <v>0</v>
      </c>
      <c r="BL189" s="18" t="s">
        <v>128</v>
      </c>
      <c r="BM189" s="217" t="s">
        <v>263</v>
      </c>
    </row>
    <row r="190" s="2" customFormat="1">
      <c r="A190" s="39"/>
      <c r="B190" s="40"/>
      <c r="C190" s="41"/>
      <c r="D190" s="219" t="s">
        <v>130</v>
      </c>
      <c r="E190" s="41"/>
      <c r="F190" s="220" t="s">
        <v>264</v>
      </c>
      <c r="G190" s="41"/>
      <c r="H190" s="41"/>
      <c r="I190" s="221"/>
      <c r="J190" s="41"/>
      <c r="K190" s="41"/>
      <c r="L190" s="45"/>
      <c r="M190" s="222"/>
      <c r="N190" s="223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130</v>
      </c>
      <c r="AU190" s="18" t="s">
        <v>83</v>
      </c>
    </row>
    <row r="191" s="13" customFormat="1">
      <c r="A191" s="13"/>
      <c r="B191" s="224"/>
      <c r="C191" s="225"/>
      <c r="D191" s="219" t="s">
        <v>132</v>
      </c>
      <c r="E191" s="226" t="s">
        <v>19</v>
      </c>
      <c r="F191" s="227" t="s">
        <v>265</v>
      </c>
      <c r="G191" s="225"/>
      <c r="H191" s="228">
        <v>3303.75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132</v>
      </c>
      <c r="AU191" s="234" t="s">
        <v>83</v>
      </c>
      <c r="AV191" s="13" t="s">
        <v>83</v>
      </c>
      <c r="AW191" s="13" t="s">
        <v>33</v>
      </c>
      <c r="AX191" s="13" t="s">
        <v>80</v>
      </c>
      <c r="AY191" s="234" t="s">
        <v>121</v>
      </c>
    </row>
    <row r="192" s="2" customFormat="1">
      <c r="A192" s="39"/>
      <c r="B192" s="40"/>
      <c r="C192" s="206" t="s">
        <v>266</v>
      </c>
      <c r="D192" s="206" t="s">
        <v>123</v>
      </c>
      <c r="E192" s="207" t="s">
        <v>267</v>
      </c>
      <c r="F192" s="208" t="s">
        <v>268</v>
      </c>
      <c r="G192" s="209" t="s">
        <v>269</v>
      </c>
      <c r="H192" s="210">
        <v>6</v>
      </c>
      <c r="I192" s="211"/>
      <c r="J192" s="212">
        <f>ROUND(I192*H192,2)</f>
        <v>0</v>
      </c>
      <c r="K192" s="208" t="s">
        <v>127</v>
      </c>
      <c r="L192" s="45"/>
      <c r="M192" s="213" t="s">
        <v>19</v>
      </c>
      <c r="N192" s="214" t="s">
        <v>43</v>
      </c>
      <c r="O192" s="85"/>
      <c r="P192" s="215">
        <f>O192*H192</f>
        <v>0</v>
      </c>
      <c r="Q192" s="215">
        <v>0.089679999999999996</v>
      </c>
      <c r="R192" s="215">
        <f>Q192*H192</f>
        <v>0.53808</v>
      </c>
      <c r="S192" s="215">
        <v>0</v>
      </c>
      <c r="T192" s="21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7" t="s">
        <v>128</v>
      </c>
      <c r="AT192" s="217" t="s">
        <v>123</v>
      </c>
      <c r="AU192" s="217" t="s">
        <v>83</v>
      </c>
      <c r="AY192" s="18" t="s">
        <v>121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8" t="s">
        <v>80</v>
      </c>
      <c r="BK192" s="218">
        <f>ROUND(I192*H192,2)</f>
        <v>0</v>
      </c>
      <c r="BL192" s="18" t="s">
        <v>128</v>
      </c>
      <c r="BM192" s="217" t="s">
        <v>270</v>
      </c>
    </row>
    <row r="193" s="13" customFormat="1">
      <c r="A193" s="13"/>
      <c r="B193" s="224"/>
      <c r="C193" s="225"/>
      <c r="D193" s="219" t="s">
        <v>132</v>
      </c>
      <c r="E193" s="226" t="s">
        <v>19</v>
      </c>
      <c r="F193" s="227" t="s">
        <v>271</v>
      </c>
      <c r="G193" s="225"/>
      <c r="H193" s="228">
        <v>6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132</v>
      </c>
      <c r="AU193" s="234" t="s">
        <v>83</v>
      </c>
      <c r="AV193" s="13" t="s">
        <v>83</v>
      </c>
      <c r="AW193" s="13" t="s">
        <v>33</v>
      </c>
      <c r="AX193" s="13" t="s">
        <v>72</v>
      </c>
      <c r="AY193" s="234" t="s">
        <v>121</v>
      </c>
    </row>
    <row r="194" s="14" customFormat="1">
      <c r="A194" s="14"/>
      <c r="B194" s="235"/>
      <c r="C194" s="236"/>
      <c r="D194" s="219" t="s">
        <v>132</v>
      </c>
      <c r="E194" s="237" t="s">
        <v>19</v>
      </c>
      <c r="F194" s="238" t="s">
        <v>134</v>
      </c>
      <c r="G194" s="236"/>
      <c r="H194" s="239">
        <v>6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132</v>
      </c>
      <c r="AU194" s="245" t="s">
        <v>83</v>
      </c>
      <c r="AV194" s="14" t="s">
        <v>128</v>
      </c>
      <c r="AW194" s="14" t="s">
        <v>33</v>
      </c>
      <c r="AX194" s="14" t="s">
        <v>80</v>
      </c>
      <c r="AY194" s="245" t="s">
        <v>121</v>
      </c>
    </row>
    <row r="195" s="2" customFormat="1" ht="16.5" customHeight="1">
      <c r="A195" s="39"/>
      <c r="B195" s="40"/>
      <c r="C195" s="206" t="s">
        <v>272</v>
      </c>
      <c r="D195" s="206" t="s">
        <v>123</v>
      </c>
      <c r="E195" s="207" t="s">
        <v>273</v>
      </c>
      <c r="F195" s="208" t="s">
        <v>274</v>
      </c>
      <c r="G195" s="209" t="s">
        <v>148</v>
      </c>
      <c r="H195" s="210">
        <v>17.66</v>
      </c>
      <c r="I195" s="211"/>
      <c r="J195" s="212">
        <f>ROUND(I195*H195,2)</f>
        <v>0</v>
      </c>
      <c r="K195" s="208" t="s">
        <v>127</v>
      </c>
      <c r="L195" s="45"/>
      <c r="M195" s="213" t="s">
        <v>19</v>
      </c>
      <c r="N195" s="214" t="s">
        <v>43</v>
      </c>
      <c r="O195" s="85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7" t="s">
        <v>128</v>
      </c>
      <c r="AT195" s="217" t="s">
        <v>123</v>
      </c>
      <c r="AU195" s="217" t="s">
        <v>83</v>
      </c>
      <c r="AY195" s="18" t="s">
        <v>121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8" t="s">
        <v>80</v>
      </c>
      <c r="BK195" s="218">
        <f>ROUND(I195*H195,2)</f>
        <v>0</v>
      </c>
      <c r="BL195" s="18" t="s">
        <v>128</v>
      </c>
      <c r="BM195" s="217" t="s">
        <v>275</v>
      </c>
    </row>
    <row r="196" s="13" customFormat="1">
      <c r="A196" s="13"/>
      <c r="B196" s="224"/>
      <c r="C196" s="225"/>
      <c r="D196" s="219" t="s">
        <v>132</v>
      </c>
      <c r="E196" s="226" t="s">
        <v>19</v>
      </c>
      <c r="F196" s="227" t="s">
        <v>276</v>
      </c>
      <c r="G196" s="225"/>
      <c r="H196" s="228">
        <v>17.66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132</v>
      </c>
      <c r="AU196" s="234" t="s">
        <v>83</v>
      </c>
      <c r="AV196" s="13" t="s">
        <v>83</v>
      </c>
      <c r="AW196" s="13" t="s">
        <v>33</v>
      </c>
      <c r="AX196" s="13" t="s">
        <v>72</v>
      </c>
      <c r="AY196" s="234" t="s">
        <v>121</v>
      </c>
    </row>
    <row r="197" s="14" customFormat="1">
      <c r="A197" s="14"/>
      <c r="B197" s="235"/>
      <c r="C197" s="236"/>
      <c r="D197" s="219" t="s">
        <v>132</v>
      </c>
      <c r="E197" s="237" t="s">
        <v>19</v>
      </c>
      <c r="F197" s="238" t="s">
        <v>134</v>
      </c>
      <c r="G197" s="236"/>
      <c r="H197" s="239">
        <v>17.66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132</v>
      </c>
      <c r="AU197" s="245" t="s">
        <v>83</v>
      </c>
      <c r="AV197" s="14" t="s">
        <v>128</v>
      </c>
      <c r="AW197" s="14" t="s">
        <v>33</v>
      </c>
      <c r="AX197" s="14" t="s">
        <v>80</v>
      </c>
      <c r="AY197" s="245" t="s">
        <v>121</v>
      </c>
    </row>
    <row r="198" s="2" customFormat="1" ht="16.5" customHeight="1">
      <c r="A198" s="39"/>
      <c r="B198" s="40"/>
      <c r="C198" s="206" t="s">
        <v>277</v>
      </c>
      <c r="D198" s="206" t="s">
        <v>123</v>
      </c>
      <c r="E198" s="207" t="s">
        <v>278</v>
      </c>
      <c r="F198" s="208" t="s">
        <v>279</v>
      </c>
      <c r="G198" s="209" t="s">
        <v>148</v>
      </c>
      <c r="H198" s="210">
        <v>17.66</v>
      </c>
      <c r="I198" s="211"/>
      <c r="J198" s="212">
        <f>ROUND(I198*H198,2)</f>
        <v>0</v>
      </c>
      <c r="K198" s="208" t="s">
        <v>127</v>
      </c>
      <c r="L198" s="45"/>
      <c r="M198" s="213" t="s">
        <v>19</v>
      </c>
      <c r="N198" s="214" t="s">
        <v>43</v>
      </c>
      <c r="O198" s="85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128</v>
      </c>
      <c r="AT198" s="217" t="s">
        <v>123</v>
      </c>
      <c r="AU198" s="217" t="s">
        <v>83</v>
      </c>
      <c r="AY198" s="18" t="s">
        <v>121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80</v>
      </c>
      <c r="BK198" s="218">
        <f>ROUND(I198*H198,2)</f>
        <v>0</v>
      </c>
      <c r="BL198" s="18" t="s">
        <v>128</v>
      </c>
      <c r="BM198" s="217" t="s">
        <v>280</v>
      </c>
    </row>
    <row r="199" s="2" customFormat="1">
      <c r="A199" s="39"/>
      <c r="B199" s="40"/>
      <c r="C199" s="41"/>
      <c r="D199" s="219" t="s">
        <v>130</v>
      </c>
      <c r="E199" s="41"/>
      <c r="F199" s="220" t="s">
        <v>281</v>
      </c>
      <c r="G199" s="41"/>
      <c r="H199" s="41"/>
      <c r="I199" s="221"/>
      <c r="J199" s="41"/>
      <c r="K199" s="41"/>
      <c r="L199" s="45"/>
      <c r="M199" s="222"/>
      <c r="N199" s="22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130</v>
      </c>
      <c r="AU199" s="18" t="s">
        <v>83</v>
      </c>
    </row>
    <row r="200" s="13" customFormat="1">
      <c r="A200" s="13"/>
      <c r="B200" s="224"/>
      <c r="C200" s="225"/>
      <c r="D200" s="219" t="s">
        <v>132</v>
      </c>
      <c r="E200" s="226" t="s">
        <v>19</v>
      </c>
      <c r="F200" s="227" t="s">
        <v>282</v>
      </c>
      <c r="G200" s="225"/>
      <c r="H200" s="228">
        <v>17.66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132</v>
      </c>
      <c r="AU200" s="234" t="s">
        <v>83</v>
      </c>
      <c r="AV200" s="13" t="s">
        <v>83</v>
      </c>
      <c r="AW200" s="13" t="s">
        <v>33</v>
      </c>
      <c r="AX200" s="13" t="s">
        <v>72</v>
      </c>
      <c r="AY200" s="234" t="s">
        <v>121</v>
      </c>
    </row>
    <row r="201" s="14" customFormat="1">
      <c r="A201" s="14"/>
      <c r="B201" s="235"/>
      <c r="C201" s="236"/>
      <c r="D201" s="219" t="s">
        <v>132</v>
      </c>
      <c r="E201" s="237" t="s">
        <v>19</v>
      </c>
      <c r="F201" s="238" t="s">
        <v>134</v>
      </c>
      <c r="G201" s="236"/>
      <c r="H201" s="239">
        <v>17.66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132</v>
      </c>
      <c r="AU201" s="245" t="s">
        <v>83</v>
      </c>
      <c r="AV201" s="14" t="s">
        <v>128</v>
      </c>
      <c r="AW201" s="14" t="s">
        <v>33</v>
      </c>
      <c r="AX201" s="14" t="s">
        <v>80</v>
      </c>
      <c r="AY201" s="245" t="s">
        <v>121</v>
      </c>
    </row>
    <row r="202" s="2" customFormat="1" ht="16.5" customHeight="1">
      <c r="A202" s="39"/>
      <c r="B202" s="40"/>
      <c r="C202" s="206" t="s">
        <v>7</v>
      </c>
      <c r="D202" s="206" t="s">
        <v>123</v>
      </c>
      <c r="E202" s="207" t="s">
        <v>283</v>
      </c>
      <c r="F202" s="208" t="s">
        <v>284</v>
      </c>
      <c r="G202" s="209" t="s">
        <v>148</v>
      </c>
      <c r="H202" s="210">
        <v>158.94</v>
      </c>
      <c r="I202" s="211"/>
      <c r="J202" s="212">
        <f>ROUND(I202*H202,2)</f>
        <v>0</v>
      </c>
      <c r="K202" s="208" t="s">
        <v>127</v>
      </c>
      <c r="L202" s="45"/>
      <c r="M202" s="213" t="s">
        <v>19</v>
      </c>
      <c r="N202" s="214" t="s">
        <v>43</v>
      </c>
      <c r="O202" s="85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7" t="s">
        <v>128</v>
      </c>
      <c r="AT202" s="217" t="s">
        <v>123</v>
      </c>
      <c r="AU202" s="217" t="s">
        <v>83</v>
      </c>
      <c r="AY202" s="18" t="s">
        <v>121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80</v>
      </c>
      <c r="BK202" s="218">
        <f>ROUND(I202*H202,2)</f>
        <v>0</v>
      </c>
      <c r="BL202" s="18" t="s">
        <v>128</v>
      </c>
      <c r="BM202" s="217" t="s">
        <v>285</v>
      </c>
    </row>
    <row r="203" s="2" customFormat="1">
      <c r="A203" s="39"/>
      <c r="B203" s="40"/>
      <c r="C203" s="41"/>
      <c r="D203" s="219" t="s">
        <v>130</v>
      </c>
      <c r="E203" s="41"/>
      <c r="F203" s="220" t="s">
        <v>281</v>
      </c>
      <c r="G203" s="41"/>
      <c r="H203" s="41"/>
      <c r="I203" s="221"/>
      <c r="J203" s="41"/>
      <c r="K203" s="41"/>
      <c r="L203" s="45"/>
      <c r="M203" s="222"/>
      <c r="N203" s="22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130</v>
      </c>
      <c r="AU203" s="18" t="s">
        <v>83</v>
      </c>
    </row>
    <row r="204" s="13" customFormat="1">
      <c r="A204" s="13"/>
      <c r="B204" s="224"/>
      <c r="C204" s="225"/>
      <c r="D204" s="219" t="s">
        <v>132</v>
      </c>
      <c r="E204" s="226" t="s">
        <v>19</v>
      </c>
      <c r="F204" s="227" t="s">
        <v>286</v>
      </c>
      <c r="G204" s="225"/>
      <c r="H204" s="228">
        <v>158.94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132</v>
      </c>
      <c r="AU204" s="234" t="s">
        <v>83</v>
      </c>
      <c r="AV204" s="13" t="s">
        <v>83</v>
      </c>
      <c r="AW204" s="13" t="s">
        <v>33</v>
      </c>
      <c r="AX204" s="13" t="s">
        <v>72</v>
      </c>
      <c r="AY204" s="234" t="s">
        <v>121</v>
      </c>
    </row>
    <row r="205" s="14" customFormat="1">
      <c r="A205" s="14"/>
      <c r="B205" s="235"/>
      <c r="C205" s="236"/>
      <c r="D205" s="219" t="s">
        <v>132</v>
      </c>
      <c r="E205" s="237" t="s">
        <v>19</v>
      </c>
      <c r="F205" s="238" t="s">
        <v>134</v>
      </c>
      <c r="G205" s="236"/>
      <c r="H205" s="239">
        <v>158.94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132</v>
      </c>
      <c r="AU205" s="245" t="s">
        <v>83</v>
      </c>
      <c r="AV205" s="14" t="s">
        <v>128</v>
      </c>
      <c r="AW205" s="14" t="s">
        <v>33</v>
      </c>
      <c r="AX205" s="14" t="s">
        <v>80</v>
      </c>
      <c r="AY205" s="245" t="s">
        <v>121</v>
      </c>
    </row>
    <row r="206" s="12" customFormat="1" ht="22.8" customHeight="1">
      <c r="A206" s="12"/>
      <c r="B206" s="190"/>
      <c r="C206" s="191"/>
      <c r="D206" s="192" t="s">
        <v>71</v>
      </c>
      <c r="E206" s="204" t="s">
        <v>83</v>
      </c>
      <c r="F206" s="204" t="s">
        <v>287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SUM(P207:P233)</f>
        <v>0</v>
      </c>
      <c r="Q206" s="198"/>
      <c r="R206" s="199">
        <f>SUM(R207:R233)</f>
        <v>170.99398672000001</v>
      </c>
      <c r="S206" s="198"/>
      <c r="T206" s="200">
        <f>SUM(T207:T233)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80</v>
      </c>
      <c r="AT206" s="202" t="s">
        <v>71</v>
      </c>
      <c r="AU206" s="202" t="s">
        <v>80</v>
      </c>
      <c r="AY206" s="201" t="s">
        <v>121</v>
      </c>
      <c r="BK206" s="203">
        <f>SUM(BK207:BK233)</f>
        <v>0</v>
      </c>
    </row>
    <row r="207" s="2" customFormat="1">
      <c r="A207" s="39"/>
      <c r="B207" s="40"/>
      <c r="C207" s="206" t="s">
        <v>288</v>
      </c>
      <c r="D207" s="206" t="s">
        <v>123</v>
      </c>
      <c r="E207" s="207" t="s">
        <v>289</v>
      </c>
      <c r="F207" s="208" t="s">
        <v>290</v>
      </c>
      <c r="G207" s="209" t="s">
        <v>148</v>
      </c>
      <c r="H207" s="210">
        <v>6</v>
      </c>
      <c r="I207" s="211"/>
      <c r="J207" s="212">
        <f>ROUND(I207*H207,2)</f>
        <v>0</v>
      </c>
      <c r="K207" s="208" t="s">
        <v>127</v>
      </c>
      <c r="L207" s="45"/>
      <c r="M207" s="213" t="s">
        <v>19</v>
      </c>
      <c r="N207" s="214" t="s">
        <v>43</v>
      </c>
      <c r="O207" s="85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7" t="s">
        <v>128</v>
      </c>
      <c r="AT207" s="217" t="s">
        <v>123</v>
      </c>
      <c r="AU207" s="217" t="s">
        <v>83</v>
      </c>
      <c r="AY207" s="18" t="s">
        <v>121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80</v>
      </c>
      <c r="BK207" s="218">
        <f>ROUND(I207*H207,2)</f>
        <v>0</v>
      </c>
      <c r="BL207" s="18" t="s">
        <v>128</v>
      </c>
      <c r="BM207" s="217" t="s">
        <v>291</v>
      </c>
    </row>
    <row r="208" s="2" customFormat="1">
      <c r="A208" s="39"/>
      <c r="B208" s="40"/>
      <c r="C208" s="41"/>
      <c r="D208" s="219" t="s">
        <v>130</v>
      </c>
      <c r="E208" s="41"/>
      <c r="F208" s="220" t="s">
        <v>292</v>
      </c>
      <c r="G208" s="41"/>
      <c r="H208" s="41"/>
      <c r="I208" s="221"/>
      <c r="J208" s="41"/>
      <c r="K208" s="41"/>
      <c r="L208" s="45"/>
      <c r="M208" s="222"/>
      <c r="N208" s="223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130</v>
      </c>
      <c r="AU208" s="18" t="s">
        <v>83</v>
      </c>
    </row>
    <row r="209" s="13" customFormat="1">
      <c r="A209" s="13"/>
      <c r="B209" s="224"/>
      <c r="C209" s="225"/>
      <c r="D209" s="219" t="s">
        <v>132</v>
      </c>
      <c r="E209" s="226" t="s">
        <v>19</v>
      </c>
      <c r="F209" s="227" t="s">
        <v>293</v>
      </c>
      <c r="G209" s="225"/>
      <c r="H209" s="228">
        <v>6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132</v>
      </c>
      <c r="AU209" s="234" t="s">
        <v>83</v>
      </c>
      <c r="AV209" s="13" t="s">
        <v>83</v>
      </c>
      <c r="AW209" s="13" t="s">
        <v>33</v>
      </c>
      <c r="AX209" s="13" t="s">
        <v>72</v>
      </c>
      <c r="AY209" s="234" t="s">
        <v>121</v>
      </c>
    </row>
    <row r="210" s="14" customFormat="1">
      <c r="A210" s="14"/>
      <c r="B210" s="235"/>
      <c r="C210" s="236"/>
      <c r="D210" s="219" t="s">
        <v>132</v>
      </c>
      <c r="E210" s="237" t="s">
        <v>19</v>
      </c>
      <c r="F210" s="238" t="s">
        <v>134</v>
      </c>
      <c r="G210" s="236"/>
      <c r="H210" s="239">
        <v>6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132</v>
      </c>
      <c r="AU210" s="245" t="s">
        <v>83</v>
      </c>
      <c r="AV210" s="14" t="s">
        <v>128</v>
      </c>
      <c r="AW210" s="14" t="s">
        <v>33</v>
      </c>
      <c r="AX210" s="14" t="s">
        <v>80</v>
      </c>
      <c r="AY210" s="245" t="s">
        <v>121</v>
      </c>
    </row>
    <row r="211" s="2" customFormat="1">
      <c r="A211" s="39"/>
      <c r="B211" s="40"/>
      <c r="C211" s="206" t="s">
        <v>294</v>
      </c>
      <c r="D211" s="206" t="s">
        <v>123</v>
      </c>
      <c r="E211" s="207" t="s">
        <v>295</v>
      </c>
      <c r="F211" s="208" t="s">
        <v>296</v>
      </c>
      <c r="G211" s="209" t="s">
        <v>148</v>
      </c>
      <c r="H211" s="210">
        <v>0.90000000000000002</v>
      </c>
      <c r="I211" s="211"/>
      <c r="J211" s="212">
        <f>ROUND(I211*H211,2)</f>
        <v>0</v>
      </c>
      <c r="K211" s="208" t="s">
        <v>127</v>
      </c>
      <c r="L211" s="45"/>
      <c r="M211" s="213" t="s">
        <v>19</v>
      </c>
      <c r="N211" s="214" t="s">
        <v>43</v>
      </c>
      <c r="O211" s="85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7" t="s">
        <v>128</v>
      </c>
      <c r="AT211" s="217" t="s">
        <v>123</v>
      </c>
      <c r="AU211" s="217" t="s">
        <v>83</v>
      </c>
      <c r="AY211" s="18" t="s">
        <v>121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80</v>
      </c>
      <c r="BK211" s="218">
        <f>ROUND(I211*H211,2)</f>
        <v>0</v>
      </c>
      <c r="BL211" s="18" t="s">
        <v>128</v>
      </c>
      <c r="BM211" s="217" t="s">
        <v>297</v>
      </c>
    </row>
    <row r="212" s="2" customFormat="1">
      <c r="A212" s="39"/>
      <c r="B212" s="40"/>
      <c r="C212" s="41"/>
      <c r="D212" s="219" t="s">
        <v>130</v>
      </c>
      <c r="E212" s="41"/>
      <c r="F212" s="220" t="s">
        <v>292</v>
      </c>
      <c r="G212" s="41"/>
      <c r="H212" s="41"/>
      <c r="I212" s="221"/>
      <c r="J212" s="41"/>
      <c r="K212" s="41"/>
      <c r="L212" s="45"/>
      <c r="M212" s="222"/>
      <c r="N212" s="22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130</v>
      </c>
      <c r="AU212" s="18" t="s">
        <v>83</v>
      </c>
    </row>
    <row r="213" s="13" customFormat="1">
      <c r="A213" s="13"/>
      <c r="B213" s="224"/>
      <c r="C213" s="225"/>
      <c r="D213" s="219" t="s">
        <v>132</v>
      </c>
      <c r="E213" s="226" t="s">
        <v>19</v>
      </c>
      <c r="F213" s="227" t="s">
        <v>298</v>
      </c>
      <c r="G213" s="225"/>
      <c r="H213" s="228">
        <v>0.90000000000000002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132</v>
      </c>
      <c r="AU213" s="234" t="s">
        <v>83</v>
      </c>
      <c r="AV213" s="13" t="s">
        <v>83</v>
      </c>
      <c r="AW213" s="13" t="s">
        <v>33</v>
      </c>
      <c r="AX213" s="13" t="s">
        <v>72</v>
      </c>
      <c r="AY213" s="234" t="s">
        <v>121</v>
      </c>
    </row>
    <row r="214" s="14" customFormat="1">
      <c r="A214" s="14"/>
      <c r="B214" s="235"/>
      <c r="C214" s="236"/>
      <c r="D214" s="219" t="s">
        <v>132</v>
      </c>
      <c r="E214" s="237" t="s">
        <v>19</v>
      </c>
      <c r="F214" s="238" t="s">
        <v>134</v>
      </c>
      <c r="G214" s="236"/>
      <c r="H214" s="239">
        <v>0.90000000000000002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132</v>
      </c>
      <c r="AU214" s="245" t="s">
        <v>83</v>
      </c>
      <c r="AV214" s="14" t="s">
        <v>128</v>
      </c>
      <c r="AW214" s="14" t="s">
        <v>33</v>
      </c>
      <c r="AX214" s="14" t="s">
        <v>80</v>
      </c>
      <c r="AY214" s="245" t="s">
        <v>121</v>
      </c>
    </row>
    <row r="215" s="2" customFormat="1">
      <c r="A215" s="39"/>
      <c r="B215" s="40"/>
      <c r="C215" s="206" t="s">
        <v>299</v>
      </c>
      <c r="D215" s="206" t="s">
        <v>123</v>
      </c>
      <c r="E215" s="207" t="s">
        <v>300</v>
      </c>
      <c r="F215" s="208" t="s">
        <v>301</v>
      </c>
      <c r="G215" s="209" t="s">
        <v>126</v>
      </c>
      <c r="H215" s="210">
        <v>888</v>
      </c>
      <c r="I215" s="211"/>
      <c r="J215" s="212">
        <f>ROUND(I215*H215,2)</f>
        <v>0</v>
      </c>
      <c r="K215" s="208" t="s">
        <v>127</v>
      </c>
      <c r="L215" s="45"/>
      <c r="M215" s="213" t="s">
        <v>19</v>
      </c>
      <c r="N215" s="214" t="s">
        <v>43</v>
      </c>
      <c r="O215" s="85"/>
      <c r="P215" s="215">
        <f>O215*H215</f>
        <v>0</v>
      </c>
      <c r="Q215" s="215">
        <v>0.00016694</v>
      </c>
      <c r="R215" s="215">
        <f>Q215*H215</f>
        <v>0.14824271999999999</v>
      </c>
      <c r="S215" s="215">
        <v>0</v>
      </c>
      <c r="T215" s="21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7" t="s">
        <v>128</v>
      </c>
      <c r="AT215" s="217" t="s">
        <v>123</v>
      </c>
      <c r="AU215" s="217" t="s">
        <v>83</v>
      </c>
      <c r="AY215" s="18" t="s">
        <v>121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80</v>
      </c>
      <c r="BK215" s="218">
        <f>ROUND(I215*H215,2)</f>
        <v>0</v>
      </c>
      <c r="BL215" s="18" t="s">
        <v>128</v>
      </c>
      <c r="BM215" s="217" t="s">
        <v>302</v>
      </c>
    </row>
    <row r="216" s="2" customFormat="1">
      <c r="A216" s="39"/>
      <c r="B216" s="40"/>
      <c r="C216" s="41"/>
      <c r="D216" s="219" t="s">
        <v>130</v>
      </c>
      <c r="E216" s="41"/>
      <c r="F216" s="220" t="s">
        <v>303</v>
      </c>
      <c r="G216" s="41"/>
      <c r="H216" s="41"/>
      <c r="I216" s="221"/>
      <c r="J216" s="41"/>
      <c r="K216" s="41"/>
      <c r="L216" s="45"/>
      <c r="M216" s="222"/>
      <c r="N216" s="223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130</v>
      </c>
      <c r="AU216" s="18" t="s">
        <v>83</v>
      </c>
    </row>
    <row r="217" s="13" customFormat="1">
      <c r="A217" s="13"/>
      <c r="B217" s="224"/>
      <c r="C217" s="225"/>
      <c r="D217" s="219" t="s">
        <v>132</v>
      </c>
      <c r="E217" s="226" t="s">
        <v>19</v>
      </c>
      <c r="F217" s="227" t="s">
        <v>304</v>
      </c>
      <c r="G217" s="225"/>
      <c r="H217" s="228">
        <v>888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132</v>
      </c>
      <c r="AU217" s="234" t="s">
        <v>83</v>
      </c>
      <c r="AV217" s="13" t="s">
        <v>83</v>
      </c>
      <c r="AW217" s="13" t="s">
        <v>33</v>
      </c>
      <c r="AX217" s="13" t="s">
        <v>72</v>
      </c>
      <c r="AY217" s="234" t="s">
        <v>121</v>
      </c>
    </row>
    <row r="218" s="14" customFormat="1">
      <c r="A218" s="14"/>
      <c r="B218" s="235"/>
      <c r="C218" s="236"/>
      <c r="D218" s="219" t="s">
        <v>132</v>
      </c>
      <c r="E218" s="237" t="s">
        <v>19</v>
      </c>
      <c r="F218" s="238" t="s">
        <v>134</v>
      </c>
      <c r="G218" s="236"/>
      <c r="H218" s="239">
        <v>888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132</v>
      </c>
      <c r="AU218" s="245" t="s">
        <v>83</v>
      </c>
      <c r="AV218" s="14" t="s">
        <v>128</v>
      </c>
      <c r="AW218" s="14" t="s">
        <v>33</v>
      </c>
      <c r="AX218" s="14" t="s">
        <v>80</v>
      </c>
      <c r="AY218" s="245" t="s">
        <v>121</v>
      </c>
    </row>
    <row r="219" s="2" customFormat="1" ht="16.5" customHeight="1">
      <c r="A219" s="39"/>
      <c r="B219" s="40"/>
      <c r="C219" s="256" t="s">
        <v>305</v>
      </c>
      <c r="D219" s="256" t="s">
        <v>254</v>
      </c>
      <c r="E219" s="257" t="s">
        <v>306</v>
      </c>
      <c r="F219" s="258" t="s">
        <v>307</v>
      </c>
      <c r="G219" s="259" t="s">
        <v>126</v>
      </c>
      <c r="H219" s="260">
        <v>905.75999999999999</v>
      </c>
      <c r="I219" s="261"/>
      <c r="J219" s="262">
        <f>ROUND(I219*H219,2)</f>
        <v>0</v>
      </c>
      <c r="K219" s="258" t="s">
        <v>127</v>
      </c>
      <c r="L219" s="263"/>
      <c r="M219" s="264" t="s">
        <v>19</v>
      </c>
      <c r="N219" s="265" t="s">
        <v>43</v>
      </c>
      <c r="O219" s="85"/>
      <c r="P219" s="215">
        <f>O219*H219</f>
        <v>0</v>
      </c>
      <c r="Q219" s="215">
        <v>0.00014999999999999999</v>
      </c>
      <c r="R219" s="215">
        <f>Q219*H219</f>
        <v>0.13586399999999999</v>
      </c>
      <c r="S219" s="215">
        <v>0</v>
      </c>
      <c r="T219" s="21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7" t="s">
        <v>205</v>
      </c>
      <c r="AT219" s="217" t="s">
        <v>254</v>
      </c>
      <c r="AU219" s="217" t="s">
        <v>83</v>
      </c>
      <c r="AY219" s="18" t="s">
        <v>121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8" t="s">
        <v>80</v>
      </c>
      <c r="BK219" s="218">
        <f>ROUND(I219*H219,2)</f>
        <v>0</v>
      </c>
      <c r="BL219" s="18" t="s">
        <v>128</v>
      </c>
      <c r="BM219" s="217" t="s">
        <v>308</v>
      </c>
    </row>
    <row r="220" s="13" customFormat="1">
      <c r="A220" s="13"/>
      <c r="B220" s="224"/>
      <c r="C220" s="225"/>
      <c r="D220" s="219" t="s">
        <v>132</v>
      </c>
      <c r="E220" s="226" t="s">
        <v>19</v>
      </c>
      <c r="F220" s="227" t="s">
        <v>309</v>
      </c>
      <c r="G220" s="225"/>
      <c r="H220" s="228">
        <v>905.75999999999999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132</v>
      </c>
      <c r="AU220" s="234" t="s">
        <v>83</v>
      </c>
      <c r="AV220" s="13" t="s">
        <v>83</v>
      </c>
      <c r="AW220" s="13" t="s">
        <v>33</v>
      </c>
      <c r="AX220" s="13" t="s">
        <v>72</v>
      </c>
      <c r="AY220" s="234" t="s">
        <v>121</v>
      </c>
    </row>
    <row r="221" s="14" customFormat="1">
      <c r="A221" s="14"/>
      <c r="B221" s="235"/>
      <c r="C221" s="236"/>
      <c r="D221" s="219" t="s">
        <v>132</v>
      </c>
      <c r="E221" s="237" t="s">
        <v>19</v>
      </c>
      <c r="F221" s="238" t="s">
        <v>134</v>
      </c>
      <c r="G221" s="236"/>
      <c r="H221" s="239">
        <v>905.75999999999999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132</v>
      </c>
      <c r="AU221" s="245" t="s">
        <v>83</v>
      </c>
      <c r="AV221" s="14" t="s">
        <v>128</v>
      </c>
      <c r="AW221" s="14" t="s">
        <v>33</v>
      </c>
      <c r="AX221" s="14" t="s">
        <v>80</v>
      </c>
      <c r="AY221" s="245" t="s">
        <v>121</v>
      </c>
    </row>
    <row r="222" s="2" customFormat="1">
      <c r="A222" s="39"/>
      <c r="B222" s="40"/>
      <c r="C222" s="206" t="s">
        <v>310</v>
      </c>
      <c r="D222" s="206" t="s">
        <v>123</v>
      </c>
      <c r="E222" s="207" t="s">
        <v>311</v>
      </c>
      <c r="F222" s="208" t="s">
        <v>312</v>
      </c>
      <c r="G222" s="209" t="s">
        <v>126</v>
      </c>
      <c r="H222" s="210">
        <v>34</v>
      </c>
      <c r="I222" s="211"/>
      <c r="J222" s="212">
        <f>ROUND(I222*H222,2)</f>
        <v>0</v>
      </c>
      <c r="K222" s="208" t="s">
        <v>127</v>
      </c>
      <c r="L222" s="45"/>
      <c r="M222" s="213" t="s">
        <v>19</v>
      </c>
      <c r="N222" s="214" t="s">
        <v>43</v>
      </c>
      <c r="O222" s="85"/>
      <c r="P222" s="215">
        <f>O222*H222</f>
        <v>0</v>
      </c>
      <c r="Q222" s="215">
        <v>0.00027</v>
      </c>
      <c r="R222" s="215">
        <f>Q222*H222</f>
        <v>0.0091800000000000007</v>
      </c>
      <c r="S222" s="215">
        <v>0</v>
      </c>
      <c r="T222" s="21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7" t="s">
        <v>128</v>
      </c>
      <c r="AT222" s="217" t="s">
        <v>123</v>
      </c>
      <c r="AU222" s="217" t="s">
        <v>83</v>
      </c>
      <c r="AY222" s="18" t="s">
        <v>121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80</v>
      </c>
      <c r="BK222" s="218">
        <f>ROUND(I222*H222,2)</f>
        <v>0</v>
      </c>
      <c r="BL222" s="18" t="s">
        <v>128</v>
      </c>
      <c r="BM222" s="217" t="s">
        <v>313</v>
      </c>
    </row>
    <row r="223" s="2" customFormat="1">
      <c r="A223" s="39"/>
      <c r="B223" s="40"/>
      <c r="C223" s="41"/>
      <c r="D223" s="219" t="s">
        <v>130</v>
      </c>
      <c r="E223" s="41"/>
      <c r="F223" s="220" t="s">
        <v>303</v>
      </c>
      <c r="G223" s="41"/>
      <c r="H223" s="41"/>
      <c r="I223" s="221"/>
      <c r="J223" s="41"/>
      <c r="K223" s="41"/>
      <c r="L223" s="45"/>
      <c r="M223" s="222"/>
      <c r="N223" s="22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130</v>
      </c>
      <c r="AU223" s="18" t="s">
        <v>83</v>
      </c>
    </row>
    <row r="224" s="13" customFormat="1">
      <c r="A224" s="13"/>
      <c r="B224" s="224"/>
      <c r="C224" s="225"/>
      <c r="D224" s="219" t="s">
        <v>132</v>
      </c>
      <c r="E224" s="226" t="s">
        <v>19</v>
      </c>
      <c r="F224" s="227" t="s">
        <v>314</v>
      </c>
      <c r="G224" s="225"/>
      <c r="H224" s="228">
        <v>34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132</v>
      </c>
      <c r="AU224" s="234" t="s">
        <v>83</v>
      </c>
      <c r="AV224" s="13" t="s">
        <v>83</v>
      </c>
      <c r="AW224" s="13" t="s">
        <v>33</v>
      </c>
      <c r="AX224" s="13" t="s">
        <v>72</v>
      </c>
      <c r="AY224" s="234" t="s">
        <v>121</v>
      </c>
    </row>
    <row r="225" s="14" customFormat="1">
      <c r="A225" s="14"/>
      <c r="B225" s="235"/>
      <c r="C225" s="236"/>
      <c r="D225" s="219" t="s">
        <v>132</v>
      </c>
      <c r="E225" s="237" t="s">
        <v>19</v>
      </c>
      <c r="F225" s="238" t="s">
        <v>134</v>
      </c>
      <c r="G225" s="236"/>
      <c r="H225" s="239">
        <v>34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132</v>
      </c>
      <c r="AU225" s="245" t="s">
        <v>83</v>
      </c>
      <c r="AV225" s="14" t="s">
        <v>128</v>
      </c>
      <c r="AW225" s="14" t="s">
        <v>33</v>
      </c>
      <c r="AX225" s="14" t="s">
        <v>80</v>
      </c>
      <c r="AY225" s="245" t="s">
        <v>121</v>
      </c>
    </row>
    <row r="226" s="2" customFormat="1" ht="16.5" customHeight="1">
      <c r="A226" s="39"/>
      <c r="B226" s="40"/>
      <c r="C226" s="256" t="s">
        <v>315</v>
      </c>
      <c r="D226" s="256" t="s">
        <v>254</v>
      </c>
      <c r="E226" s="257" t="s">
        <v>316</v>
      </c>
      <c r="F226" s="258" t="s">
        <v>317</v>
      </c>
      <c r="G226" s="259" t="s">
        <v>126</v>
      </c>
      <c r="H226" s="260">
        <v>44.299999999999997</v>
      </c>
      <c r="I226" s="261"/>
      <c r="J226" s="262">
        <f>ROUND(I226*H226,2)</f>
        <v>0</v>
      </c>
      <c r="K226" s="258" t="s">
        <v>127</v>
      </c>
      <c r="L226" s="263"/>
      <c r="M226" s="264" t="s">
        <v>19</v>
      </c>
      <c r="N226" s="265" t="s">
        <v>43</v>
      </c>
      <c r="O226" s="85"/>
      <c r="P226" s="215">
        <f>O226*H226</f>
        <v>0</v>
      </c>
      <c r="Q226" s="215">
        <v>0.00020000000000000001</v>
      </c>
      <c r="R226" s="215">
        <f>Q226*H226</f>
        <v>0.0088599999999999998</v>
      </c>
      <c r="S226" s="215">
        <v>0</v>
      </c>
      <c r="T226" s="21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7" t="s">
        <v>205</v>
      </c>
      <c r="AT226" s="217" t="s">
        <v>254</v>
      </c>
      <c r="AU226" s="217" t="s">
        <v>83</v>
      </c>
      <c r="AY226" s="18" t="s">
        <v>121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80</v>
      </c>
      <c r="BK226" s="218">
        <f>ROUND(I226*H226,2)</f>
        <v>0</v>
      </c>
      <c r="BL226" s="18" t="s">
        <v>128</v>
      </c>
      <c r="BM226" s="217" t="s">
        <v>318</v>
      </c>
    </row>
    <row r="227" s="13" customFormat="1">
      <c r="A227" s="13"/>
      <c r="B227" s="224"/>
      <c r="C227" s="225"/>
      <c r="D227" s="219" t="s">
        <v>132</v>
      </c>
      <c r="E227" s="226" t="s">
        <v>19</v>
      </c>
      <c r="F227" s="227" t="s">
        <v>319</v>
      </c>
      <c r="G227" s="225"/>
      <c r="H227" s="228">
        <v>37.399999999999999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132</v>
      </c>
      <c r="AU227" s="234" t="s">
        <v>83</v>
      </c>
      <c r="AV227" s="13" t="s">
        <v>83</v>
      </c>
      <c r="AW227" s="13" t="s">
        <v>33</v>
      </c>
      <c r="AX227" s="13" t="s">
        <v>72</v>
      </c>
      <c r="AY227" s="234" t="s">
        <v>121</v>
      </c>
    </row>
    <row r="228" s="14" customFormat="1">
      <c r="A228" s="14"/>
      <c r="B228" s="235"/>
      <c r="C228" s="236"/>
      <c r="D228" s="219" t="s">
        <v>132</v>
      </c>
      <c r="E228" s="237" t="s">
        <v>19</v>
      </c>
      <c r="F228" s="238" t="s">
        <v>134</v>
      </c>
      <c r="G228" s="236"/>
      <c r="H228" s="239">
        <v>37.399999999999999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132</v>
      </c>
      <c r="AU228" s="245" t="s">
        <v>83</v>
      </c>
      <c r="AV228" s="14" t="s">
        <v>128</v>
      </c>
      <c r="AW228" s="14" t="s">
        <v>33</v>
      </c>
      <c r="AX228" s="14" t="s">
        <v>80</v>
      </c>
      <c r="AY228" s="245" t="s">
        <v>121</v>
      </c>
    </row>
    <row r="229" s="13" customFormat="1">
      <c r="A229" s="13"/>
      <c r="B229" s="224"/>
      <c r="C229" s="225"/>
      <c r="D229" s="219" t="s">
        <v>132</v>
      </c>
      <c r="E229" s="225"/>
      <c r="F229" s="227" t="s">
        <v>320</v>
      </c>
      <c r="G229" s="225"/>
      <c r="H229" s="228">
        <v>44.299999999999997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132</v>
      </c>
      <c r="AU229" s="234" t="s">
        <v>83</v>
      </c>
      <c r="AV229" s="13" t="s">
        <v>83</v>
      </c>
      <c r="AW229" s="13" t="s">
        <v>4</v>
      </c>
      <c r="AX229" s="13" t="s">
        <v>80</v>
      </c>
      <c r="AY229" s="234" t="s">
        <v>121</v>
      </c>
    </row>
    <row r="230" s="2" customFormat="1">
      <c r="A230" s="39"/>
      <c r="B230" s="40"/>
      <c r="C230" s="206" t="s">
        <v>321</v>
      </c>
      <c r="D230" s="206" t="s">
        <v>123</v>
      </c>
      <c r="E230" s="207" t="s">
        <v>322</v>
      </c>
      <c r="F230" s="208" t="s">
        <v>323</v>
      </c>
      <c r="G230" s="209" t="s">
        <v>324</v>
      </c>
      <c r="H230" s="210">
        <v>594</v>
      </c>
      <c r="I230" s="211"/>
      <c r="J230" s="212">
        <f>ROUND(I230*H230,2)</f>
        <v>0</v>
      </c>
      <c r="K230" s="208" t="s">
        <v>127</v>
      </c>
      <c r="L230" s="45"/>
      <c r="M230" s="213" t="s">
        <v>19</v>
      </c>
      <c r="N230" s="214" t="s">
        <v>43</v>
      </c>
      <c r="O230" s="85"/>
      <c r="P230" s="215">
        <f>O230*H230</f>
        <v>0</v>
      </c>
      <c r="Q230" s="215">
        <v>0.28736</v>
      </c>
      <c r="R230" s="215">
        <f>Q230*H230</f>
        <v>170.69184000000001</v>
      </c>
      <c r="S230" s="215">
        <v>0</v>
      </c>
      <c r="T230" s="21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7" t="s">
        <v>128</v>
      </c>
      <c r="AT230" s="217" t="s">
        <v>123</v>
      </c>
      <c r="AU230" s="217" t="s">
        <v>83</v>
      </c>
      <c r="AY230" s="18" t="s">
        <v>121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80</v>
      </c>
      <c r="BK230" s="218">
        <f>ROUND(I230*H230,2)</f>
        <v>0</v>
      </c>
      <c r="BL230" s="18" t="s">
        <v>128</v>
      </c>
      <c r="BM230" s="217" t="s">
        <v>325</v>
      </c>
    </row>
    <row r="231" s="2" customFormat="1">
      <c r="A231" s="39"/>
      <c r="B231" s="40"/>
      <c r="C231" s="41"/>
      <c r="D231" s="219" t="s">
        <v>130</v>
      </c>
      <c r="E231" s="41"/>
      <c r="F231" s="220" t="s">
        <v>326</v>
      </c>
      <c r="G231" s="41"/>
      <c r="H231" s="41"/>
      <c r="I231" s="221"/>
      <c r="J231" s="41"/>
      <c r="K231" s="41"/>
      <c r="L231" s="45"/>
      <c r="M231" s="222"/>
      <c r="N231" s="22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130</v>
      </c>
      <c r="AU231" s="18" t="s">
        <v>83</v>
      </c>
    </row>
    <row r="232" s="13" customFormat="1">
      <c r="A232" s="13"/>
      <c r="B232" s="224"/>
      <c r="C232" s="225"/>
      <c r="D232" s="219" t="s">
        <v>132</v>
      </c>
      <c r="E232" s="226" t="s">
        <v>19</v>
      </c>
      <c r="F232" s="227" t="s">
        <v>327</v>
      </c>
      <c r="G232" s="225"/>
      <c r="H232" s="228">
        <v>594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132</v>
      </c>
      <c r="AU232" s="234" t="s">
        <v>83</v>
      </c>
      <c r="AV232" s="13" t="s">
        <v>83</v>
      </c>
      <c r="AW232" s="13" t="s">
        <v>33</v>
      </c>
      <c r="AX232" s="13" t="s">
        <v>72</v>
      </c>
      <c r="AY232" s="234" t="s">
        <v>121</v>
      </c>
    </row>
    <row r="233" s="14" customFormat="1">
      <c r="A233" s="14"/>
      <c r="B233" s="235"/>
      <c r="C233" s="236"/>
      <c r="D233" s="219" t="s">
        <v>132</v>
      </c>
      <c r="E233" s="237" t="s">
        <v>19</v>
      </c>
      <c r="F233" s="238" t="s">
        <v>134</v>
      </c>
      <c r="G233" s="236"/>
      <c r="H233" s="239">
        <v>594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132</v>
      </c>
      <c r="AU233" s="245" t="s">
        <v>83</v>
      </c>
      <c r="AV233" s="14" t="s">
        <v>128</v>
      </c>
      <c r="AW233" s="14" t="s">
        <v>33</v>
      </c>
      <c r="AX233" s="14" t="s">
        <v>80</v>
      </c>
      <c r="AY233" s="245" t="s">
        <v>121</v>
      </c>
    </row>
    <row r="234" s="12" customFormat="1" ht="22.8" customHeight="1">
      <c r="A234" s="12"/>
      <c r="B234" s="190"/>
      <c r="C234" s="191"/>
      <c r="D234" s="192" t="s">
        <v>71</v>
      </c>
      <c r="E234" s="204" t="s">
        <v>184</v>
      </c>
      <c r="F234" s="204" t="s">
        <v>328</v>
      </c>
      <c r="G234" s="191"/>
      <c r="H234" s="191"/>
      <c r="I234" s="194"/>
      <c r="J234" s="205">
        <f>BK234</f>
        <v>0</v>
      </c>
      <c r="K234" s="191"/>
      <c r="L234" s="196"/>
      <c r="M234" s="197"/>
      <c r="N234" s="198"/>
      <c r="O234" s="198"/>
      <c r="P234" s="199">
        <f>SUM(P235:P266)</f>
        <v>0</v>
      </c>
      <c r="Q234" s="198"/>
      <c r="R234" s="199">
        <f>SUM(R235:R266)</f>
        <v>374.22500000000002</v>
      </c>
      <c r="S234" s="198"/>
      <c r="T234" s="200">
        <f>SUM(T235:T266)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1" t="s">
        <v>80</v>
      </c>
      <c r="AT234" s="202" t="s">
        <v>71</v>
      </c>
      <c r="AU234" s="202" t="s">
        <v>80</v>
      </c>
      <c r="AY234" s="201" t="s">
        <v>121</v>
      </c>
      <c r="BK234" s="203">
        <f>SUM(BK235:BK266)</f>
        <v>0</v>
      </c>
    </row>
    <row r="235" s="2" customFormat="1" ht="44.25" customHeight="1">
      <c r="A235" s="39"/>
      <c r="B235" s="40"/>
      <c r="C235" s="206" t="s">
        <v>329</v>
      </c>
      <c r="D235" s="206" t="s">
        <v>123</v>
      </c>
      <c r="E235" s="207" t="s">
        <v>330</v>
      </c>
      <c r="F235" s="208" t="s">
        <v>331</v>
      </c>
      <c r="G235" s="209" t="s">
        <v>19</v>
      </c>
      <c r="H235" s="210">
        <v>3303.75</v>
      </c>
      <c r="I235" s="211"/>
      <c r="J235" s="212">
        <f>ROUND(I235*H235,2)</f>
        <v>0</v>
      </c>
      <c r="K235" s="208" t="s">
        <v>19</v>
      </c>
      <c r="L235" s="45"/>
      <c r="M235" s="213" t="s">
        <v>19</v>
      </c>
      <c r="N235" s="214" t="s">
        <v>43</v>
      </c>
      <c r="O235" s="85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7" t="s">
        <v>128</v>
      </c>
      <c r="AT235" s="217" t="s">
        <v>123</v>
      </c>
      <c r="AU235" s="217" t="s">
        <v>83</v>
      </c>
      <c r="AY235" s="18" t="s">
        <v>121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8" t="s">
        <v>80</v>
      </c>
      <c r="BK235" s="218">
        <f>ROUND(I235*H235,2)</f>
        <v>0</v>
      </c>
      <c r="BL235" s="18" t="s">
        <v>128</v>
      </c>
      <c r="BM235" s="217" t="s">
        <v>332</v>
      </c>
    </row>
    <row r="236" s="13" customFormat="1">
      <c r="A236" s="13"/>
      <c r="B236" s="224"/>
      <c r="C236" s="225"/>
      <c r="D236" s="219" t="s">
        <v>132</v>
      </c>
      <c r="E236" s="226" t="s">
        <v>19</v>
      </c>
      <c r="F236" s="227" t="s">
        <v>265</v>
      </c>
      <c r="G236" s="225"/>
      <c r="H236" s="228">
        <v>3303.75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132</v>
      </c>
      <c r="AU236" s="234" t="s">
        <v>83</v>
      </c>
      <c r="AV236" s="13" t="s">
        <v>83</v>
      </c>
      <c r="AW236" s="13" t="s">
        <v>33</v>
      </c>
      <c r="AX236" s="13" t="s">
        <v>72</v>
      </c>
      <c r="AY236" s="234" t="s">
        <v>121</v>
      </c>
    </row>
    <row r="237" s="14" customFormat="1">
      <c r="A237" s="14"/>
      <c r="B237" s="235"/>
      <c r="C237" s="236"/>
      <c r="D237" s="219" t="s">
        <v>132</v>
      </c>
      <c r="E237" s="237" t="s">
        <v>19</v>
      </c>
      <c r="F237" s="238" t="s">
        <v>134</v>
      </c>
      <c r="G237" s="236"/>
      <c r="H237" s="239">
        <v>3303.75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132</v>
      </c>
      <c r="AU237" s="245" t="s">
        <v>83</v>
      </c>
      <c r="AV237" s="14" t="s">
        <v>128</v>
      </c>
      <c r="AW237" s="14" t="s">
        <v>33</v>
      </c>
      <c r="AX237" s="14" t="s">
        <v>80</v>
      </c>
      <c r="AY237" s="245" t="s">
        <v>121</v>
      </c>
    </row>
    <row r="238" s="2" customFormat="1" ht="16.5" customHeight="1">
      <c r="A238" s="39"/>
      <c r="B238" s="40"/>
      <c r="C238" s="206" t="s">
        <v>333</v>
      </c>
      <c r="D238" s="206" t="s">
        <v>123</v>
      </c>
      <c r="E238" s="207" t="s">
        <v>334</v>
      </c>
      <c r="F238" s="208" t="s">
        <v>335</v>
      </c>
      <c r="G238" s="209" t="s">
        <v>126</v>
      </c>
      <c r="H238" s="210">
        <v>6343.1999999999998</v>
      </c>
      <c r="I238" s="211"/>
      <c r="J238" s="212">
        <f>ROUND(I238*H238,2)</f>
        <v>0</v>
      </c>
      <c r="K238" s="208" t="s">
        <v>127</v>
      </c>
      <c r="L238" s="45"/>
      <c r="M238" s="213" t="s">
        <v>19</v>
      </c>
      <c r="N238" s="214" t="s">
        <v>43</v>
      </c>
      <c r="O238" s="85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7" t="s">
        <v>128</v>
      </c>
      <c r="AT238" s="217" t="s">
        <v>123</v>
      </c>
      <c r="AU238" s="217" t="s">
        <v>83</v>
      </c>
      <c r="AY238" s="18" t="s">
        <v>121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8" t="s">
        <v>80</v>
      </c>
      <c r="BK238" s="218">
        <f>ROUND(I238*H238,2)</f>
        <v>0</v>
      </c>
      <c r="BL238" s="18" t="s">
        <v>128</v>
      </c>
      <c r="BM238" s="217" t="s">
        <v>336</v>
      </c>
    </row>
    <row r="239" s="13" customFormat="1">
      <c r="A239" s="13"/>
      <c r="B239" s="224"/>
      <c r="C239" s="225"/>
      <c r="D239" s="219" t="s">
        <v>132</v>
      </c>
      <c r="E239" s="226" t="s">
        <v>19</v>
      </c>
      <c r="F239" s="227" t="s">
        <v>337</v>
      </c>
      <c r="G239" s="225"/>
      <c r="H239" s="228">
        <v>3039.4499999999998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132</v>
      </c>
      <c r="AU239" s="234" t="s">
        <v>83</v>
      </c>
      <c r="AV239" s="13" t="s">
        <v>83</v>
      </c>
      <c r="AW239" s="13" t="s">
        <v>33</v>
      </c>
      <c r="AX239" s="13" t="s">
        <v>72</v>
      </c>
      <c r="AY239" s="234" t="s">
        <v>121</v>
      </c>
    </row>
    <row r="240" s="13" customFormat="1">
      <c r="A240" s="13"/>
      <c r="B240" s="224"/>
      <c r="C240" s="225"/>
      <c r="D240" s="219" t="s">
        <v>132</v>
      </c>
      <c r="E240" s="226" t="s">
        <v>19</v>
      </c>
      <c r="F240" s="227" t="s">
        <v>338</v>
      </c>
      <c r="G240" s="225"/>
      <c r="H240" s="228">
        <v>3303.75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132</v>
      </c>
      <c r="AU240" s="234" t="s">
        <v>83</v>
      </c>
      <c r="AV240" s="13" t="s">
        <v>83</v>
      </c>
      <c r="AW240" s="13" t="s">
        <v>33</v>
      </c>
      <c r="AX240" s="13" t="s">
        <v>72</v>
      </c>
      <c r="AY240" s="234" t="s">
        <v>121</v>
      </c>
    </row>
    <row r="241" s="14" customFormat="1">
      <c r="A241" s="14"/>
      <c r="B241" s="235"/>
      <c r="C241" s="236"/>
      <c r="D241" s="219" t="s">
        <v>132</v>
      </c>
      <c r="E241" s="237" t="s">
        <v>19</v>
      </c>
      <c r="F241" s="238" t="s">
        <v>134</v>
      </c>
      <c r="G241" s="236"/>
      <c r="H241" s="239">
        <v>6343.1999999999998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132</v>
      </c>
      <c r="AU241" s="245" t="s">
        <v>83</v>
      </c>
      <c r="AV241" s="14" t="s">
        <v>128</v>
      </c>
      <c r="AW241" s="14" t="s">
        <v>33</v>
      </c>
      <c r="AX241" s="14" t="s">
        <v>80</v>
      </c>
      <c r="AY241" s="245" t="s">
        <v>121</v>
      </c>
    </row>
    <row r="242" s="2" customFormat="1">
      <c r="A242" s="39"/>
      <c r="B242" s="40"/>
      <c r="C242" s="206" t="s">
        <v>339</v>
      </c>
      <c r="D242" s="206" t="s">
        <v>123</v>
      </c>
      <c r="E242" s="207" t="s">
        <v>340</v>
      </c>
      <c r="F242" s="208" t="s">
        <v>341</v>
      </c>
      <c r="G242" s="209" t="s">
        <v>126</v>
      </c>
      <c r="H242" s="210">
        <v>2788.3649999999998</v>
      </c>
      <c r="I242" s="211"/>
      <c r="J242" s="212">
        <f>ROUND(I242*H242,2)</f>
        <v>0</v>
      </c>
      <c r="K242" s="208" t="s">
        <v>342</v>
      </c>
      <c r="L242" s="45"/>
      <c r="M242" s="213" t="s">
        <v>19</v>
      </c>
      <c r="N242" s="214" t="s">
        <v>43</v>
      </c>
      <c r="O242" s="85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128</v>
      </c>
      <c r="AT242" s="217" t="s">
        <v>123</v>
      </c>
      <c r="AU242" s="217" t="s">
        <v>83</v>
      </c>
      <c r="AY242" s="18" t="s">
        <v>121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80</v>
      </c>
      <c r="BK242" s="218">
        <f>ROUND(I242*H242,2)</f>
        <v>0</v>
      </c>
      <c r="BL242" s="18" t="s">
        <v>128</v>
      </c>
      <c r="BM242" s="217" t="s">
        <v>343</v>
      </c>
    </row>
    <row r="243" s="2" customFormat="1">
      <c r="A243" s="39"/>
      <c r="B243" s="40"/>
      <c r="C243" s="41"/>
      <c r="D243" s="219" t="s">
        <v>130</v>
      </c>
      <c r="E243" s="41"/>
      <c r="F243" s="220" t="s">
        <v>344</v>
      </c>
      <c r="G243" s="41"/>
      <c r="H243" s="41"/>
      <c r="I243" s="221"/>
      <c r="J243" s="41"/>
      <c r="K243" s="41"/>
      <c r="L243" s="45"/>
      <c r="M243" s="222"/>
      <c r="N243" s="22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130</v>
      </c>
      <c r="AU243" s="18" t="s">
        <v>83</v>
      </c>
    </row>
    <row r="244" s="13" customFormat="1">
      <c r="A244" s="13"/>
      <c r="B244" s="224"/>
      <c r="C244" s="225"/>
      <c r="D244" s="219" t="s">
        <v>132</v>
      </c>
      <c r="E244" s="226" t="s">
        <v>19</v>
      </c>
      <c r="F244" s="227" t="s">
        <v>345</v>
      </c>
      <c r="G244" s="225"/>
      <c r="H244" s="228">
        <v>2788.3649999999998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132</v>
      </c>
      <c r="AU244" s="234" t="s">
        <v>83</v>
      </c>
      <c r="AV244" s="13" t="s">
        <v>83</v>
      </c>
      <c r="AW244" s="13" t="s">
        <v>33</v>
      </c>
      <c r="AX244" s="13" t="s">
        <v>80</v>
      </c>
      <c r="AY244" s="234" t="s">
        <v>121</v>
      </c>
    </row>
    <row r="245" s="2" customFormat="1" ht="21.75" customHeight="1">
      <c r="A245" s="39"/>
      <c r="B245" s="40"/>
      <c r="C245" s="206" t="s">
        <v>346</v>
      </c>
      <c r="D245" s="206" t="s">
        <v>123</v>
      </c>
      <c r="E245" s="207" t="s">
        <v>347</v>
      </c>
      <c r="F245" s="208" t="s">
        <v>348</v>
      </c>
      <c r="G245" s="209" t="s">
        <v>126</v>
      </c>
      <c r="H245" s="210">
        <v>597.5</v>
      </c>
      <c r="I245" s="211"/>
      <c r="J245" s="212">
        <f>ROUND(I245*H245,2)</f>
        <v>0</v>
      </c>
      <c r="K245" s="208" t="s">
        <v>127</v>
      </c>
      <c r="L245" s="45"/>
      <c r="M245" s="213" t="s">
        <v>19</v>
      </c>
      <c r="N245" s="214" t="s">
        <v>43</v>
      </c>
      <c r="O245" s="85"/>
      <c r="P245" s="215">
        <f>O245*H245</f>
        <v>0</v>
      </c>
      <c r="Q245" s="215">
        <v>0.23000000000000001</v>
      </c>
      <c r="R245" s="215">
        <f>Q245*H245</f>
        <v>137.42500000000001</v>
      </c>
      <c r="S245" s="215">
        <v>0</v>
      </c>
      <c r="T245" s="21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7" t="s">
        <v>128</v>
      </c>
      <c r="AT245" s="217" t="s">
        <v>123</v>
      </c>
      <c r="AU245" s="217" t="s">
        <v>83</v>
      </c>
      <c r="AY245" s="18" t="s">
        <v>121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80</v>
      </c>
      <c r="BK245" s="218">
        <f>ROUND(I245*H245,2)</f>
        <v>0</v>
      </c>
      <c r="BL245" s="18" t="s">
        <v>128</v>
      </c>
      <c r="BM245" s="217" t="s">
        <v>349</v>
      </c>
    </row>
    <row r="246" s="2" customFormat="1">
      <c r="A246" s="39"/>
      <c r="B246" s="40"/>
      <c r="C246" s="41"/>
      <c r="D246" s="219" t="s">
        <v>130</v>
      </c>
      <c r="E246" s="41"/>
      <c r="F246" s="220" t="s">
        <v>350</v>
      </c>
      <c r="G246" s="41"/>
      <c r="H246" s="41"/>
      <c r="I246" s="221"/>
      <c r="J246" s="41"/>
      <c r="K246" s="41"/>
      <c r="L246" s="45"/>
      <c r="M246" s="222"/>
      <c r="N246" s="223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130</v>
      </c>
      <c r="AU246" s="18" t="s">
        <v>83</v>
      </c>
    </row>
    <row r="247" s="13" customFormat="1">
      <c r="A247" s="13"/>
      <c r="B247" s="224"/>
      <c r="C247" s="225"/>
      <c r="D247" s="219" t="s">
        <v>132</v>
      </c>
      <c r="E247" s="226" t="s">
        <v>19</v>
      </c>
      <c r="F247" s="227" t="s">
        <v>351</v>
      </c>
      <c r="G247" s="225"/>
      <c r="H247" s="228">
        <v>592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132</v>
      </c>
      <c r="AU247" s="234" t="s">
        <v>83</v>
      </c>
      <c r="AV247" s="13" t="s">
        <v>83</v>
      </c>
      <c r="AW247" s="13" t="s">
        <v>33</v>
      </c>
      <c r="AX247" s="13" t="s">
        <v>72</v>
      </c>
      <c r="AY247" s="234" t="s">
        <v>121</v>
      </c>
    </row>
    <row r="248" s="13" customFormat="1">
      <c r="A248" s="13"/>
      <c r="B248" s="224"/>
      <c r="C248" s="225"/>
      <c r="D248" s="219" t="s">
        <v>132</v>
      </c>
      <c r="E248" s="226" t="s">
        <v>19</v>
      </c>
      <c r="F248" s="227" t="s">
        <v>352</v>
      </c>
      <c r="G248" s="225"/>
      <c r="H248" s="228">
        <v>-17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132</v>
      </c>
      <c r="AU248" s="234" t="s">
        <v>83</v>
      </c>
      <c r="AV248" s="13" t="s">
        <v>83</v>
      </c>
      <c r="AW248" s="13" t="s">
        <v>33</v>
      </c>
      <c r="AX248" s="13" t="s">
        <v>72</v>
      </c>
      <c r="AY248" s="234" t="s">
        <v>121</v>
      </c>
    </row>
    <row r="249" s="13" customFormat="1">
      <c r="A249" s="13"/>
      <c r="B249" s="224"/>
      <c r="C249" s="225"/>
      <c r="D249" s="219" t="s">
        <v>132</v>
      </c>
      <c r="E249" s="226" t="s">
        <v>19</v>
      </c>
      <c r="F249" s="227" t="s">
        <v>353</v>
      </c>
      <c r="G249" s="225"/>
      <c r="H249" s="228">
        <v>22.5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132</v>
      </c>
      <c r="AU249" s="234" t="s">
        <v>83</v>
      </c>
      <c r="AV249" s="13" t="s">
        <v>83</v>
      </c>
      <c r="AW249" s="13" t="s">
        <v>33</v>
      </c>
      <c r="AX249" s="13" t="s">
        <v>72</v>
      </c>
      <c r="AY249" s="234" t="s">
        <v>121</v>
      </c>
    </row>
    <row r="250" s="14" customFormat="1">
      <c r="A250" s="14"/>
      <c r="B250" s="235"/>
      <c r="C250" s="236"/>
      <c r="D250" s="219" t="s">
        <v>132</v>
      </c>
      <c r="E250" s="237" t="s">
        <v>354</v>
      </c>
      <c r="F250" s="238" t="s">
        <v>134</v>
      </c>
      <c r="G250" s="236"/>
      <c r="H250" s="239">
        <v>597.5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132</v>
      </c>
      <c r="AU250" s="245" t="s">
        <v>83</v>
      </c>
      <c r="AV250" s="14" t="s">
        <v>128</v>
      </c>
      <c r="AW250" s="14" t="s">
        <v>33</v>
      </c>
      <c r="AX250" s="14" t="s">
        <v>80</v>
      </c>
      <c r="AY250" s="245" t="s">
        <v>121</v>
      </c>
    </row>
    <row r="251" s="2" customFormat="1" ht="16.5" customHeight="1">
      <c r="A251" s="39"/>
      <c r="B251" s="40"/>
      <c r="C251" s="206" t="s">
        <v>355</v>
      </c>
      <c r="D251" s="206" t="s">
        <v>123</v>
      </c>
      <c r="E251" s="207" t="s">
        <v>356</v>
      </c>
      <c r="F251" s="208" t="s">
        <v>357</v>
      </c>
      <c r="G251" s="209" t="s">
        <v>148</v>
      </c>
      <c r="H251" s="210">
        <v>118.40000000000001</v>
      </c>
      <c r="I251" s="211"/>
      <c r="J251" s="212">
        <f>ROUND(I251*H251,2)</f>
        <v>0</v>
      </c>
      <c r="K251" s="208" t="s">
        <v>127</v>
      </c>
      <c r="L251" s="45"/>
      <c r="M251" s="213" t="s">
        <v>19</v>
      </c>
      <c r="N251" s="214" t="s">
        <v>43</v>
      </c>
      <c r="O251" s="85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7" t="s">
        <v>128</v>
      </c>
      <c r="AT251" s="217" t="s">
        <v>123</v>
      </c>
      <c r="AU251" s="217" t="s">
        <v>83</v>
      </c>
      <c r="AY251" s="18" t="s">
        <v>121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8" t="s">
        <v>80</v>
      </c>
      <c r="BK251" s="218">
        <f>ROUND(I251*H251,2)</f>
        <v>0</v>
      </c>
      <c r="BL251" s="18" t="s">
        <v>128</v>
      </c>
      <c r="BM251" s="217" t="s">
        <v>358</v>
      </c>
    </row>
    <row r="252" s="2" customFormat="1">
      <c r="A252" s="39"/>
      <c r="B252" s="40"/>
      <c r="C252" s="41"/>
      <c r="D252" s="219" t="s">
        <v>130</v>
      </c>
      <c r="E252" s="41"/>
      <c r="F252" s="220" t="s">
        <v>359</v>
      </c>
      <c r="G252" s="41"/>
      <c r="H252" s="41"/>
      <c r="I252" s="221"/>
      <c r="J252" s="41"/>
      <c r="K252" s="41"/>
      <c r="L252" s="45"/>
      <c r="M252" s="222"/>
      <c r="N252" s="223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130</v>
      </c>
      <c r="AU252" s="18" t="s">
        <v>83</v>
      </c>
    </row>
    <row r="253" s="13" customFormat="1">
      <c r="A253" s="13"/>
      <c r="B253" s="224"/>
      <c r="C253" s="225"/>
      <c r="D253" s="219" t="s">
        <v>132</v>
      </c>
      <c r="E253" s="226" t="s">
        <v>19</v>
      </c>
      <c r="F253" s="227" t="s">
        <v>360</v>
      </c>
      <c r="G253" s="225"/>
      <c r="H253" s="228">
        <v>118.40000000000001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132</v>
      </c>
      <c r="AU253" s="234" t="s">
        <v>83</v>
      </c>
      <c r="AV253" s="13" t="s">
        <v>83</v>
      </c>
      <c r="AW253" s="13" t="s">
        <v>33</v>
      </c>
      <c r="AX253" s="13" t="s">
        <v>72</v>
      </c>
      <c r="AY253" s="234" t="s">
        <v>121</v>
      </c>
    </row>
    <row r="254" s="14" customFormat="1">
      <c r="A254" s="14"/>
      <c r="B254" s="235"/>
      <c r="C254" s="236"/>
      <c r="D254" s="219" t="s">
        <v>132</v>
      </c>
      <c r="E254" s="237" t="s">
        <v>19</v>
      </c>
      <c r="F254" s="238" t="s">
        <v>134</v>
      </c>
      <c r="G254" s="236"/>
      <c r="H254" s="239">
        <v>118.40000000000001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132</v>
      </c>
      <c r="AU254" s="245" t="s">
        <v>83</v>
      </c>
      <c r="AV254" s="14" t="s">
        <v>128</v>
      </c>
      <c r="AW254" s="14" t="s">
        <v>33</v>
      </c>
      <c r="AX254" s="14" t="s">
        <v>80</v>
      </c>
      <c r="AY254" s="245" t="s">
        <v>121</v>
      </c>
    </row>
    <row r="255" s="2" customFormat="1" ht="21.75" customHeight="1">
      <c r="A255" s="39"/>
      <c r="B255" s="40"/>
      <c r="C255" s="256" t="s">
        <v>361</v>
      </c>
      <c r="D255" s="256" t="s">
        <v>254</v>
      </c>
      <c r="E255" s="257" t="s">
        <v>362</v>
      </c>
      <c r="F255" s="258" t="s">
        <v>363</v>
      </c>
      <c r="G255" s="259" t="s">
        <v>220</v>
      </c>
      <c r="H255" s="260">
        <v>236.80000000000001</v>
      </c>
      <c r="I255" s="261"/>
      <c r="J255" s="262">
        <f>ROUND(I255*H255,2)</f>
        <v>0</v>
      </c>
      <c r="K255" s="258" t="s">
        <v>19</v>
      </c>
      <c r="L255" s="263"/>
      <c r="M255" s="264" t="s">
        <v>19</v>
      </c>
      <c r="N255" s="265" t="s">
        <v>43</v>
      </c>
      <c r="O255" s="85"/>
      <c r="P255" s="215">
        <f>O255*H255</f>
        <v>0</v>
      </c>
      <c r="Q255" s="215">
        <v>1</v>
      </c>
      <c r="R255" s="215">
        <f>Q255*H255</f>
        <v>236.80000000000001</v>
      </c>
      <c r="S255" s="215">
        <v>0</v>
      </c>
      <c r="T255" s="21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7" t="s">
        <v>205</v>
      </c>
      <c r="AT255" s="217" t="s">
        <v>254</v>
      </c>
      <c r="AU255" s="217" t="s">
        <v>83</v>
      </c>
      <c r="AY255" s="18" t="s">
        <v>121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80</v>
      </c>
      <c r="BK255" s="218">
        <f>ROUND(I255*H255,2)</f>
        <v>0</v>
      </c>
      <c r="BL255" s="18" t="s">
        <v>128</v>
      </c>
      <c r="BM255" s="217" t="s">
        <v>364</v>
      </c>
    </row>
    <row r="256" s="13" customFormat="1">
      <c r="A256" s="13"/>
      <c r="B256" s="224"/>
      <c r="C256" s="225"/>
      <c r="D256" s="219" t="s">
        <v>132</v>
      </c>
      <c r="E256" s="226" t="s">
        <v>19</v>
      </c>
      <c r="F256" s="227" t="s">
        <v>365</v>
      </c>
      <c r="G256" s="225"/>
      <c r="H256" s="228">
        <v>236.80000000000001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132</v>
      </c>
      <c r="AU256" s="234" t="s">
        <v>83</v>
      </c>
      <c r="AV256" s="13" t="s">
        <v>83</v>
      </c>
      <c r="AW256" s="13" t="s">
        <v>33</v>
      </c>
      <c r="AX256" s="13" t="s">
        <v>72</v>
      </c>
      <c r="AY256" s="234" t="s">
        <v>121</v>
      </c>
    </row>
    <row r="257" s="14" customFormat="1">
      <c r="A257" s="14"/>
      <c r="B257" s="235"/>
      <c r="C257" s="236"/>
      <c r="D257" s="219" t="s">
        <v>132</v>
      </c>
      <c r="E257" s="237" t="s">
        <v>19</v>
      </c>
      <c r="F257" s="238" t="s">
        <v>134</v>
      </c>
      <c r="G257" s="236"/>
      <c r="H257" s="239">
        <v>236.80000000000001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132</v>
      </c>
      <c r="AU257" s="245" t="s">
        <v>83</v>
      </c>
      <c r="AV257" s="14" t="s">
        <v>128</v>
      </c>
      <c r="AW257" s="14" t="s">
        <v>33</v>
      </c>
      <c r="AX257" s="14" t="s">
        <v>80</v>
      </c>
      <c r="AY257" s="245" t="s">
        <v>121</v>
      </c>
    </row>
    <row r="258" s="2" customFormat="1" ht="16.5" customHeight="1">
      <c r="A258" s="39"/>
      <c r="B258" s="40"/>
      <c r="C258" s="206" t="s">
        <v>366</v>
      </c>
      <c r="D258" s="206" t="s">
        <v>123</v>
      </c>
      <c r="E258" s="207" t="s">
        <v>367</v>
      </c>
      <c r="F258" s="208" t="s">
        <v>368</v>
      </c>
      <c r="G258" s="209" t="s">
        <v>126</v>
      </c>
      <c r="H258" s="210">
        <v>2788.3649999999998</v>
      </c>
      <c r="I258" s="211"/>
      <c r="J258" s="212">
        <f>ROUND(I258*H258,2)</f>
        <v>0</v>
      </c>
      <c r="K258" s="208" t="s">
        <v>127</v>
      </c>
      <c r="L258" s="45"/>
      <c r="M258" s="213" t="s">
        <v>19</v>
      </c>
      <c r="N258" s="214" t="s">
        <v>43</v>
      </c>
      <c r="O258" s="85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7" t="s">
        <v>128</v>
      </c>
      <c r="AT258" s="217" t="s">
        <v>123</v>
      </c>
      <c r="AU258" s="217" t="s">
        <v>83</v>
      </c>
      <c r="AY258" s="18" t="s">
        <v>121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80</v>
      </c>
      <c r="BK258" s="218">
        <f>ROUND(I258*H258,2)</f>
        <v>0</v>
      </c>
      <c r="BL258" s="18" t="s">
        <v>128</v>
      </c>
      <c r="BM258" s="217" t="s">
        <v>369</v>
      </c>
    </row>
    <row r="259" s="2" customFormat="1">
      <c r="A259" s="39"/>
      <c r="B259" s="40"/>
      <c r="C259" s="41"/>
      <c r="D259" s="219" t="s">
        <v>130</v>
      </c>
      <c r="E259" s="41"/>
      <c r="F259" s="220" t="s">
        <v>370</v>
      </c>
      <c r="G259" s="41"/>
      <c r="H259" s="41"/>
      <c r="I259" s="221"/>
      <c r="J259" s="41"/>
      <c r="K259" s="41"/>
      <c r="L259" s="45"/>
      <c r="M259" s="222"/>
      <c r="N259" s="223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130</v>
      </c>
      <c r="AU259" s="18" t="s">
        <v>83</v>
      </c>
    </row>
    <row r="260" s="13" customFormat="1">
      <c r="A260" s="13"/>
      <c r="B260" s="224"/>
      <c r="C260" s="225"/>
      <c r="D260" s="219" t="s">
        <v>132</v>
      </c>
      <c r="E260" s="226" t="s">
        <v>19</v>
      </c>
      <c r="F260" s="227" t="s">
        <v>345</v>
      </c>
      <c r="G260" s="225"/>
      <c r="H260" s="228">
        <v>2788.3649999999998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132</v>
      </c>
      <c r="AU260" s="234" t="s">
        <v>83</v>
      </c>
      <c r="AV260" s="13" t="s">
        <v>83</v>
      </c>
      <c r="AW260" s="13" t="s">
        <v>33</v>
      </c>
      <c r="AX260" s="13" t="s">
        <v>80</v>
      </c>
      <c r="AY260" s="234" t="s">
        <v>121</v>
      </c>
    </row>
    <row r="261" s="2" customFormat="1" ht="16.5" customHeight="1">
      <c r="A261" s="39"/>
      <c r="B261" s="40"/>
      <c r="C261" s="206" t="s">
        <v>371</v>
      </c>
      <c r="D261" s="206" t="s">
        <v>123</v>
      </c>
      <c r="E261" s="207" t="s">
        <v>372</v>
      </c>
      <c r="F261" s="208" t="s">
        <v>373</v>
      </c>
      <c r="G261" s="209" t="s">
        <v>126</v>
      </c>
      <c r="H261" s="210">
        <v>2761.9349999999999</v>
      </c>
      <c r="I261" s="211"/>
      <c r="J261" s="212">
        <f>ROUND(I261*H261,2)</f>
        <v>0</v>
      </c>
      <c r="K261" s="208" t="s">
        <v>127</v>
      </c>
      <c r="L261" s="45"/>
      <c r="M261" s="213" t="s">
        <v>19</v>
      </c>
      <c r="N261" s="214" t="s">
        <v>43</v>
      </c>
      <c r="O261" s="85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7" t="s">
        <v>128</v>
      </c>
      <c r="AT261" s="217" t="s">
        <v>123</v>
      </c>
      <c r="AU261" s="217" t="s">
        <v>83</v>
      </c>
      <c r="AY261" s="18" t="s">
        <v>121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80</v>
      </c>
      <c r="BK261" s="218">
        <f>ROUND(I261*H261,2)</f>
        <v>0</v>
      </c>
      <c r="BL261" s="18" t="s">
        <v>128</v>
      </c>
      <c r="BM261" s="217" t="s">
        <v>374</v>
      </c>
    </row>
    <row r="262" s="13" customFormat="1">
      <c r="A262" s="13"/>
      <c r="B262" s="224"/>
      <c r="C262" s="225"/>
      <c r="D262" s="219" t="s">
        <v>132</v>
      </c>
      <c r="E262" s="226" t="s">
        <v>19</v>
      </c>
      <c r="F262" s="227" t="s">
        <v>375</v>
      </c>
      <c r="G262" s="225"/>
      <c r="H262" s="228">
        <v>2761.9349999999999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132</v>
      </c>
      <c r="AU262" s="234" t="s">
        <v>83</v>
      </c>
      <c r="AV262" s="13" t="s">
        <v>83</v>
      </c>
      <c r="AW262" s="13" t="s">
        <v>33</v>
      </c>
      <c r="AX262" s="13" t="s">
        <v>80</v>
      </c>
      <c r="AY262" s="234" t="s">
        <v>121</v>
      </c>
    </row>
    <row r="263" s="2" customFormat="1">
      <c r="A263" s="39"/>
      <c r="B263" s="40"/>
      <c r="C263" s="206" t="s">
        <v>376</v>
      </c>
      <c r="D263" s="206" t="s">
        <v>123</v>
      </c>
      <c r="E263" s="207" t="s">
        <v>377</v>
      </c>
      <c r="F263" s="208" t="s">
        <v>378</v>
      </c>
      <c r="G263" s="209" t="s">
        <v>126</v>
      </c>
      <c r="H263" s="210">
        <v>2643</v>
      </c>
      <c r="I263" s="211"/>
      <c r="J263" s="212">
        <f>ROUND(I263*H263,2)</f>
        <v>0</v>
      </c>
      <c r="K263" s="208" t="s">
        <v>127</v>
      </c>
      <c r="L263" s="45"/>
      <c r="M263" s="213" t="s">
        <v>19</v>
      </c>
      <c r="N263" s="214" t="s">
        <v>43</v>
      </c>
      <c r="O263" s="85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128</v>
      </c>
      <c r="AT263" s="217" t="s">
        <v>123</v>
      </c>
      <c r="AU263" s="217" t="s">
        <v>83</v>
      </c>
      <c r="AY263" s="18" t="s">
        <v>121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80</v>
      </c>
      <c r="BK263" s="218">
        <f>ROUND(I263*H263,2)</f>
        <v>0</v>
      </c>
      <c r="BL263" s="18" t="s">
        <v>128</v>
      </c>
      <c r="BM263" s="217" t="s">
        <v>379</v>
      </c>
    </row>
    <row r="264" s="2" customFormat="1">
      <c r="A264" s="39"/>
      <c r="B264" s="40"/>
      <c r="C264" s="41"/>
      <c r="D264" s="219" t="s">
        <v>130</v>
      </c>
      <c r="E264" s="41"/>
      <c r="F264" s="220" t="s">
        <v>380</v>
      </c>
      <c r="G264" s="41"/>
      <c r="H264" s="41"/>
      <c r="I264" s="221"/>
      <c r="J264" s="41"/>
      <c r="K264" s="41"/>
      <c r="L264" s="45"/>
      <c r="M264" s="222"/>
      <c r="N264" s="223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130</v>
      </c>
      <c r="AU264" s="18" t="s">
        <v>83</v>
      </c>
    </row>
    <row r="265" s="13" customFormat="1">
      <c r="A265" s="13"/>
      <c r="B265" s="224"/>
      <c r="C265" s="225"/>
      <c r="D265" s="219" t="s">
        <v>132</v>
      </c>
      <c r="E265" s="226" t="s">
        <v>19</v>
      </c>
      <c r="F265" s="227" t="s">
        <v>381</v>
      </c>
      <c r="G265" s="225"/>
      <c r="H265" s="228">
        <v>2643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132</v>
      </c>
      <c r="AU265" s="234" t="s">
        <v>83</v>
      </c>
      <c r="AV265" s="13" t="s">
        <v>83</v>
      </c>
      <c r="AW265" s="13" t="s">
        <v>33</v>
      </c>
      <c r="AX265" s="13" t="s">
        <v>72</v>
      </c>
      <c r="AY265" s="234" t="s">
        <v>121</v>
      </c>
    </row>
    <row r="266" s="14" customFormat="1">
      <c r="A266" s="14"/>
      <c r="B266" s="235"/>
      <c r="C266" s="236"/>
      <c r="D266" s="219" t="s">
        <v>132</v>
      </c>
      <c r="E266" s="237" t="s">
        <v>89</v>
      </c>
      <c r="F266" s="238" t="s">
        <v>134</v>
      </c>
      <c r="G266" s="236"/>
      <c r="H266" s="239">
        <v>2643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132</v>
      </c>
      <c r="AU266" s="245" t="s">
        <v>83</v>
      </c>
      <c r="AV266" s="14" t="s">
        <v>128</v>
      </c>
      <c r="AW266" s="14" t="s">
        <v>33</v>
      </c>
      <c r="AX266" s="14" t="s">
        <v>80</v>
      </c>
      <c r="AY266" s="245" t="s">
        <v>121</v>
      </c>
    </row>
    <row r="267" s="12" customFormat="1" ht="22.8" customHeight="1">
      <c r="A267" s="12"/>
      <c r="B267" s="190"/>
      <c r="C267" s="191"/>
      <c r="D267" s="192" t="s">
        <v>71</v>
      </c>
      <c r="E267" s="204" t="s">
        <v>210</v>
      </c>
      <c r="F267" s="204" t="s">
        <v>382</v>
      </c>
      <c r="G267" s="191"/>
      <c r="H267" s="191"/>
      <c r="I267" s="194"/>
      <c r="J267" s="205">
        <f>BK267</f>
        <v>0</v>
      </c>
      <c r="K267" s="191"/>
      <c r="L267" s="196"/>
      <c r="M267" s="197"/>
      <c r="N267" s="198"/>
      <c r="O267" s="198"/>
      <c r="P267" s="199">
        <f>SUM(P268:P292)</f>
        <v>0</v>
      </c>
      <c r="Q267" s="198"/>
      <c r="R267" s="199">
        <f>SUM(R268:R292)</f>
        <v>8.6334327200000001</v>
      </c>
      <c r="S267" s="198"/>
      <c r="T267" s="200">
        <f>SUM(T268:T292)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80</v>
      </c>
      <c r="AT267" s="202" t="s">
        <v>71</v>
      </c>
      <c r="AU267" s="202" t="s">
        <v>80</v>
      </c>
      <c r="AY267" s="201" t="s">
        <v>121</v>
      </c>
      <c r="BK267" s="203">
        <f>SUM(BK268:BK292)</f>
        <v>0</v>
      </c>
    </row>
    <row r="268" s="2" customFormat="1" ht="16.5" customHeight="1">
      <c r="A268" s="39"/>
      <c r="B268" s="40"/>
      <c r="C268" s="206" t="s">
        <v>383</v>
      </c>
      <c r="D268" s="206" t="s">
        <v>123</v>
      </c>
      <c r="E268" s="207" t="s">
        <v>384</v>
      </c>
      <c r="F268" s="208" t="s">
        <v>385</v>
      </c>
      <c r="G268" s="209" t="s">
        <v>324</v>
      </c>
      <c r="H268" s="210">
        <v>25</v>
      </c>
      <c r="I268" s="211"/>
      <c r="J268" s="212">
        <f>ROUND(I268*H268,2)</f>
        <v>0</v>
      </c>
      <c r="K268" s="208" t="s">
        <v>19</v>
      </c>
      <c r="L268" s="45"/>
      <c r="M268" s="213" t="s">
        <v>19</v>
      </c>
      <c r="N268" s="214" t="s">
        <v>43</v>
      </c>
      <c r="O268" s="85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7" t="s">
        <v>128</v>
      </c>
      <c r="AT268" s="217" t="s">
        <v>123</v>
      </c>
      <c r="AU268" s="217" t="s">
        <v>83</v>
      </c>
      <c r="AY268" s="18" t="s">
        <v>121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8" t="s">
        <v>80</v>
      </c>
      <c r="BK268" s="218">
        <f>ROUND(I268*H268,2)</f>
        <v>0</v>
      </c>
      <c r="BL268" s="18" t="s">
        <v>128</v>
      </c>
      <c r="BM268" s="217" t="s">
        <v>386</v>
      </c>
    </row>
    <row r="269" s="13" customFormat="1">
      <c r="A269" s="13"/>
      <c r="B269" s="224"/>
      <c r="C269" s="225"/>
      <c r="D269" s="219" t="s">
        <v>132</v>
      </c>
      <c r="E269" s="226" t="s">
        <v>19</v>
      </c>
      <c r="F269" s="227" t="s">
        <v>387</v>
      </c>
      <c r="G269" s="225"/>
      <c r="H269" s="228">
        <v>25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132</v>
      </c>
      <c r="AU269" s="234" t="s">
        <v>83</v>
      </c>
      <c r="AV269" s="13" t="s">
        <v>83</v>
      </c>
      <c r="AW269" s="13" t="s">
        <v>33</v>
      </c>
      <c r="AX269" s="13" t="s">
        <v>72</v>
      </c>
      <c r="AY269" s="234" t="s">
        <v>121</v>
      </c>
    </row>
    <row r="270" s="14" customFormat="1">
      <c r="A270" s="14"/>
      <c r="B270" s="235"/>
      <c r="C270" s="236"/>
      <c r="D270" s="219" t="s">
        <v>132</v>
      </c>
      <c r="E270" s="237" t="s">
        <v>19</v>
      </c>
      <c r="F270" s="238" t="s">
        <v>134</v>
      </c>
      <c r="G270" s="236"/>
      <c r="H270" s="239">
        <v>25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132</v>
      </c>
      <c r="AU270" s="245" t="s">
        <v>83</v>
      </c>
      <c r="AV270" s="14" t="s">
        <v>128</v>
      </c>
      <c r="AW270" s="14" t="s">
        <v>33</v>
      </c>
      <c r="AX270" s="14" t="s">
        <v>80</v>
      </c>
      <c r="AY270" s="245" t="s">
        <v>121</v>
      </c>
    </row>
    <row r="271" s="2" customFormat="1" ht="21.75" customHeight="1">
      <c r="A271" s="39"/>
      <c r="B271" s="40"/>
      <c r="C271" s="206" t="s">
        <v>388</v>
      </c>
      <c r="D271" s="206" t="s">
        <v>123</v>
      </c>
      <c r="E271" s="207" t="s">
        <v>389</v>
      </c>
      <c r="F271" s="208" t="s">
        <v>390</v>
      </c>
      <c r="G271" s="209" t="s">
        <v>269</v>
      </c>
      <c r="H271" s="210">
        <v>2</v>
      </c>
      <c r="I271" s="211"/>
      <c r="J271" s="212">
        <f>ROUND(I271*H271,2)</f>
        <v>0</v>
      </c>
      <c r="K271" s="208" t="s">
        <v>127</v>
      </c>
      <c r="L271" s="45"/>
      <c r="M271" s="213" t="s">
        <v>19</v>
      </c>
      <c r="N271" s="214" t="s">
        <v>43</v>
      </c>
      <c r="O271" s="85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7" t="s">
        <v>128</v>
      </c>
      <c r="AT271" s="217" t="s">
        <v>123</v>
      </c>
      <c r="AU271" s="217" t="s">
        <v>83</v>
      </c>
      <c r="AY271" s="18" t="s">
        <v>121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8" t="s">
        <v>80</v>
      </c>
      <c r="BK271" s="218">
        <f>ROUND(I271*H271,2)</f>
        <v>0</v>
      </c>
      <c r="BL271" s="18" t="s">
        <v>128</v>
      </c>
      <c r="BM271" s="217" t="s">
        <v>391</v>
      </c>
    </row>
    <row r="272" s="2" customFormat="1">
      <c r="A272" s="39"/>
      <c r="B272" s="40"/>
      <c r="C272" s="41"/>
      <c r="D272" s="219" t="s">
        <v>130</v>
      </c>
      <c r="E272" s="41"/>
      <c r="F272" s="220" t="s">
        <v>392</v>
      </c>
      <c r="G272" s="41"/>
      <c r="H272" s="41"/>
      <c r="I272" s="221"/>
      <c r="J272" s="41"/>
      <c r="K272" s="41"/>
      <c r="L272" s="45"/>
      <c r="M272" s="222"/>
      <c r="N272" s="223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130</v>
      </c>
      <c r="AU272" s="18" t="s">
        <v>83</v>
      </c>
    </row>
    <row r="273" s="13" customFormat="1">
      <c r="A273" s="13"/>
      <c r="B273" s="224"/>
      <c r="C273" s="225"/>
      <c r="D273" s="219" t="s">
        <v>132</v>
      </c>
      <c r="E273" s="226" t="s">
        <v>19</v>
      </c>
      <c r="F273" s="227" t="s">
        <v>393</v>
      </c>
      <c r="G273" s="225"/>
      <c r="H273" s="228">
        <v>2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132</v>
      </c>
      <c r="AU273" s="234" t="s">
        <v>83</v>
      </c>
      <c r="AV273" s="13" t="s">
        <v>83</v>
      </c>
      <c r="AW273" s="13" t="s">
        <v>33</v>
      </c>
      <c r="AX273" s="13" t="s">
        <v>72</v>
      </c>
      <c r="AY273" s="234" t="s">
        <v>121</v>
      </c>
    </row>
    <row r="274" s="14" customFormat="1">
      <c r="A274" s="14"/>
      <c r="B274" s="235"/>
      <c r="C274" s="236"/>
      <c r="D274" s="219" t="s">
        <v>132</v>
      </c>
      <c r="E274" s="237" t="s">
        <v>19</v>
      </c>
      <c r="F274" s="238" t="s">
        <v>134</v>
      </c>
      <c r="G274" s="236"/>
      <c r="H274" s="239">
        <v>2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132</v>
      </c>
      <c r="AU274" s="245" t="s">
        <v>83</v>
      </c>
      <c r="AV274" s="14" t="s">
        <v>128</v>
      </c>
      <c r="AW274" s="14" t="s">
        <v>33</v>
      </c>
      <c r="AX274" s="14" t="s">
        <v>80</v>
      </c>
      <c r="AY274" s="245" t="s">
        <v>121</v>
      </c>
    </row>
    <row r="275" s="2" customFormat="1" ht="16.5" customHeight="1">
      <c r="A275" s="39"/>
      <c r="B275" s="40"/>
      <c r="C275" s="256" t="s">
        <v>394</v>
      </c>
      <c r="D275" s="256" t="s">
        <v>254</v>
      </c>
      <c r="E275" s="257" t="s">
        <v>395</v>
      </c>
      <c r="F275" s="258" t="s">
        <v>396</v>
      </c>
      <c r="G275" s="259" t="s">
        <v>269</v>
      </c>
      <c r="H275" s="260">
        <v>2</v>
      </c>
      <c r="I275" s="261"/>
      <c r="J275" s="262">
        <f>ROUND(I275*H275,2)</f>
        <v>0</v>
      </c>
      <c r="K275" s="258" t="s">
        <v>127</v>
      </c>
      <c r="L275" s="263"/>
      <c r="M275" s="264" t="s">
        <v>19</v>
      </c>
      <c r="N275" s="265" t="s">
        <v>43</v>
      </c>
      <c r="O275" s="85"/>
      <c r="P275" s="215">
        <f>O275*H275</f>
        <v>0</v>
      </c>
      <c r="Q275" s="215">
        <v>0.0020999999999999999</v>
      </c>
      <c r="R275" s="215">
        <f>Q275*H275</f>
        <v>0.0041999999999999997</v>
      </c>
      <c r="S275" s="215">
        <v>0</v>
      </c>
      <c r="T275" s="21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7" t="s">
        <v>205</v>
      </c>
      <c r="AT275" s="217" t="s">
        <v>254</v>
      </c>
      <c r="AU275" s="217" t="s">
        <v>83</v>
      </c>
      <c r="AY275" s="18" t="s">
        <v>121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80</v>
      </c>
      <c r="BK275" s="218">
        <f>ROUND(I275*H275,2)</f>
        <v>0</v>
      </c>
      <c r="BL275" s="18" t="s">
        <v>128</v>
      </c>
      <c r="BM275" s="217" t="s">
        <v>397</v>
      </c>
    </row>
    <row r="276" s="13" customFormat="1">
      <c r="A276" s="13"/>
      <c r="B276" s="224"/>
      <c r="C276" s="225"/>
      <c r="D276" s="219" t="s">
        <v>132</v>
      </c>
      <c r="E276" s="226" t="s">
        <v>19</v>
      </c>
      <c r="F276" s="227" t="s">
        <v>393</v>
      </c>
      <c r="G276" s="225"/>
      <c r="H276" s="228">
        <v>2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132</v>
      </c>
      <c r="AU276" s="234" t="s">
        <v>83</v>
      </c>
      <c r="AV276" s="13" t="s">
        <v>83</v>
      </c>
      <c r="AW276" s="13" t="s">
        <v>33</v>
      </c>
      <c r="AX276" s="13" t="s">
        <v>72</v>
      </c>
      <c r="AY276" s="234" t="s">
        <v>121</v>
      </c>
    </row>
    <row r="277" s="14" customFormat="1">
      <c r="A277" s="14"/>
      <c r="B277" s="235"/>
      <c r="C277" s="236"/>
      <c r="D277" s="219" t="s">
        <v>132</v>
      </c>
      <c r="E277" s="237" t="s">
        <v>19</v>
      </c>
      <c r="F277" s="238" t="s">
        <v>134</v>
      </c>
      <c r="G277" s="236"/>
      <c r="H277" s="239">
        <v>2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132</v>
      </c>
      <c r="AU277" s="245" t="s">
        <v>83</v>
      </c>
      <c r="AV277" s="14" t="s">
        <v>128</v>
      </c>
      <c r="AW277" s="14" t="s">
        <v>33</v>
      </c>
      <c r="AX277" s="14" t="s">
        <v>80</v>
      </c>
      <c r="AY277" s="245" t="s">
        <v>121</v>
      </c>
    </row>
    <row r="278" s="2" customFormat="1">
      <c r="A278" s="39"/>
      <c r="B278" s="40"/>
      <c r="C278" s="206" t="s">
        <v>398</v>
      </c>
      <c r="D278" s="206" t="s">
        <v>123</v>
      </c>
      <c r="E278" s="207" t="s">
        <v>399</v>
      </c>
      <c r="F278" s="208" t="s">
        <v>400</v>
      </c>
      <c r="G278" s="209" t="s">
        <v>324</v>
      </c>
      <c r="H278" s="210">
        <v>36</v>
      </c>
      <c r="I278" s="211"/>
      <c r="J278" s="212">
        <f>ROUND(I278*H278,2)</f>
        <v>0</v>
      </c>
      <c r="K278" s="208" t="s">
        <v>127</v>
      </c>
      <c r="L278" s="45"/>
      <c r="M278" s="213" t="s">
        <v>19</v>
      </c>
      <c r="N278" s="214" t="s">
        <v>43</v>
      </c>
      <c r="O278" s="85"/>
      <c r="P278" s="215">
        <f>O278*H278</f>
        <v>0</v>
      </c>
      <c r="Q278" s="215">
        <v>0.15539952000000001</v>
      </c>
      <c r="R278" s="215">
        <f>Q278*H278</f>
        <v>5.5943827200000005</v>
      </c>
      <c r="S278" s="215">
        <v>0</v>
      </c>
      <c r="T278" s="21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7" t="s">
        <v>128</v>
      </c>
      <c r="AT278" s="217" t="s">
        <v>123</v>
      </c>
      <c r="AU278" s="217" t="s">
        <v>83</v>
      </c>
      <c r="AY278" s="18" t="s">
        <v>121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80</v>
      </c>
      <c r="BK278" s="218">
        <f>ROUND(I278*H278,2)</f>
        <v>0</v>
      </c>
      <c r="BL278" s="18" t="s">
        <v>128</v>
      </c>
      <c r="BM278" s="217" t="s">
        <v>401</v>
      </c>
    </row>
    <row r="279" s="2" customFormat="1">
      <c r="A279" s="39"/>
      <c r="B279" s="40"/>
      <c r="C279" s="41"/>
      <c r="D279" s="219" t="s">
        <v>130</v>
      </c>
      <c r="E279" s="41"/>
      <c r="F279" s="220" t="s">
        <v>402</v>
      </c>
      <c r="G279" s="41"/>
      <c r="H279" s="41"/>
      <c r="I279" s="221"/>
      <c r="J279" s="41"/>
      <c r="K279" s="41"/>
      <c r="L279" s="45"/>
      <c r="M279" s="222"/>
      <c r="N279" s="223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130</v>
      </c>
      <c r="AU279" s="18" t="s">
        <v>83</v>
      </c>
    </row>
    <row r="280" s="13" customFormat="1">
      <c r="A280" s="13"/>
      <c r="B280" s="224"/>
      <c r="C280" s="225"/>
      <c r="D280" s="219" t="s">
        <v>132</v>
      </c>
      <c r="E280" s="226" t="s">
        <v>19</v>
      </c>
      <c r="F280" s="227" t="s">
        <v>403</v>
      </c>
      <c r="G280" s="225"/>
      <c r="H280" s="228">
        <v>36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132</v>
      </c>
      <c r="AU280" s="234" t="s">
        <v>83</v>
      </c>
      <c r="AV280" s="13" t="s">
        <v>83</v>
      </c>
      <c r="AW280" s="13" t="s">
        <v>33</v>
      </c>
      <c r="AX280" s="13" t="s">
        <v>80</v>
      </c>
      <c r="AY280" s="234" t="s">
        <v>121</v>
      </c>
    </row>
    <row r="281" s="2" customFormat="1" ht="16.5" customHeight="1">
      <c r="A281" s="39"/>
      <c r="B281" s="40"/>
      <c r="C281" s="256" t="s">
        <v>404</v>
      </c>
      <c r="D281" s="256" t="s">
        <v>254</v>
      </c>
      <c r="E281" s="257" t="s">
        <v>405</v>
      </c>
      <c r="F281" s="258" t="s">
        <v>406</v>
      </c>
      <c r="G281" s="259" t="s">
        <v>324</v>
      </c>
      <c r="H281" s="260">
        <v>37.799999999999997</v>
      </c>
      <c r="I281" s="261"/>
      <c r="J281" s="262">
        <f>ROUND(I281*H281,2)</f>
        <v>0</v>
      </c>
      <c r="K281" s="258" t="s">
        <v>127</v>
      </c>
      <c r="L281" s="263"/>
      <c r="M281" s="264" t="s">
        <v>19</v>
      </c>
      <c r="N281" s="265" t="s">
        <v>43</v>
      </c>
      <c r="O281" s="85"/>
      <c r="P281" s="215">
        <f>O281*H281</f>
        <v>0</v>
      </c>
      <c r="Q281" s="215">
        <v>0.080000000000000002</v>
      </c>
      <c r="R281" s="215">
        <f>Q281*H281</f>
        <v>3.024</v>
      </c>
      <c r="S281" s="215">
        <v>0</v>
      </c>
      <c r="T281" s="21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7" t="s">
        <v>205</v>
      </c>
      <c r="AT281" s="217" t="s">
        <v>254</v>
      </c>
      <c r="AU281" s="217" t="s">
        <v>83</v>
      </c>
      <c r="AY281" s="18" t="s">
        <v>121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8" t="s">
        <v>80</v>
      </c>
      <c r="BK281" s="218">
        <f>ROUND(I281*H281,2)</f>
        <v>0</v>
      </c>
      <c r="BL281" s="18" t="s">
        <v>128</v>
      </c>
      <c r="BM281" s="217" t="s">
        <v>407</v>
      </c>
    </row>
    <row r="282" s="13" customFormat="1">
      <c r="A282" s="13"/>
      <c r="B282" s="224"/>
      <c r="C282" s="225"/>
      <c r="D282" s="219" t="s">
        <v>132</v>
      </c>
      <c r="E282" s="226" t="s">
        <v>19</v>
      </c>
      <c r="F282" s="227" t="s">
        <v>408</v>
      </c>
      <c r="G282" s="225"/>
      <c r="H282" s="228">
        <v>37.799999999999997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132</v>
      </c>
      <c r="AU282" s="234" t="s">
        <v>83</v>
      </c>
      <c r="AV282" s="13" t="s">
        <v>83</v>
      </c>
      <c r="AW282" s="13" t="s">
        <v>33</v>
      </c>
      <c r="AX282" s="13" t="s">
        <v>80</v>
      </c>
      <c r="AY282" s="234" t="s">
        <v>121</v>
      </c>
    </row>
    <row r="283" s="2" customFormat="1" ht="21.75" customHeight="1">
      <c r="A283" s="39"/>
      <c r="B283" s="40"/>
      <c r="C283" s="206" t="s">
        <v>409</v>
      </c>
      <c r="D283" s="206" t="s">
        <v>123</v>
      </c>
      <c r="E283" s="207" t="s">
        <v>410</v>
      </c>
      <c r="F283" s="208" t="s">
        <v>411</v>
      </c>
      <c r="G283" s="209" t="s">
        <v>324</v>
      </c>
      <c r="H283" s="210">
        <v>31</v>
      </c>
      <c r="I283" s="211"/>
      <c r="J283" s="212">
        <f>ROUND(I283*H283,2)</f>
        <v>0</v>
      </c>
      <c r="K283" s="208" t="s">
        <v>127</v>
      </c>
      <c r="L283" s="45"/>
      <c r="M283" s="213" t="s">
        <v>19</v>
      </c>
      <c r="N283" s="214" t="s">
        <v>43</v>
      </c>
      <c r="O283" s="85"/>
      <c r="P283" s="215">
        <f>O283*H283</f>
        <v>0</v>
      </c>
      <c r="Q283" s="215">
        <v>1.0000000000000001E-05</v>
      </c>
      <c r="R283" s="215">
        <f>Q283*H283</f>
        <v>0.00031</v>
      </c>
      <c r="S283" s="215">
        <v>0</v>
      </c>
      <c r="T283" s="216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7" t="s">
        <v>128</v>
      </c>
      <c r="AT283" s="217" t="s">
        <v>123</v>
      </c>
      <c r="AU283" s="217" t="s">
        <v>83</v>
      </c>
      <c r="AY283" s="18" t="s">
        <v>121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8" t="s">
        <v>80</v>
      </c>
      <c r="BK283" s="218">
        <f>ROUND(I283*H283,2)</f>
        <v>0</v>
      </c>
      <c r="BL283" s="18" t="s">
        <v>128</v>
      </c>
      <c r="BM283" s="217" t="s">
        <v>412</v>
      </c>
    </row>
    <row r="284" s="2" customFormat="1">
      <c r="A284" s="39"/>
      <c r="B284" s="40"/>
      <c r="C284" s="41"/>
      <c r="D284" s="219" t="s">
        <v>130</v>
      </c>
      <c r="E284" s="41"/>
      <c r="F284" s="220" t="s">
        <v>413</v>
      </c>
      <c r="G284" s="41"/>
      <c r="H284" s="41"/>
      <c r="I284" s="221"/>
      <c r="J284" s="41"/>
      <c r="K284" s="41"/>
      <c r="L284" s="45"/>
      <c r="M284" s="222"/>
      <c r="N284" s="223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130</v>
      </c>
      <c r="AU284" s="18" t="s">
        <v>83</v>
      </c>
    </row>
    <row r="285" s="13" customFormat="1">
      <c r="A285" s="13"/>
      <c r="B285" s="224"/>
      <c r="C285" s="225"/>
      <c r="D285" s="219" t="s">
        <v>132</v>
      </c>
      <c r="E285" s="226" t="s">
        <v>19</v>
      </c>
      <c r="F285" s="227" t="s">
        <v>414</v>
      </c>
      <c r="G285" s="225"/>
      <c r="H285" s="228">
        <v>31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132</v>
      </c>
      <c r="AU285" s="234" t="s">
        <v>83</v>
      </c>
      <c r="AV285" s="13" t="s">
        <v>83</v>
      </c>
      <c r="AW285" s="13" t="s">
        <v>33</v>
      </c>
      <c r="AX285" s="13" t="s">
        <v>72</v>
      </c>
      <c r="AY285" s="234" t="s">
        <v>121</v>
      </c>
    </row>
    <row r="286" s="14" customFormat="1">
      <c r="A286" s="14"/>
      <c r="B286" s="235"/>
      <c r="C286" s="236"/>
      <c r="D286" s="219" t="s">
        <v>132</v>
      </c>
      <c r="E286" s="237" t="s">
        <v>19</v>
      </c>
      <c r="F286" s="238" t="s">
        <v>134</v>
      </c>
      <c r="G286" s="236"/>
      <c r="H286" s="239">
        <v>31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132</v>
      </c>
      <c r="AU286" s="245" t="s">
        <v>83</v>
      </c>
      <c r="AV286" s="14" t="s">
        <v>128</v>
      </c>
      <c r="AW286" s="14" t="s">
        <v>33</v>
      </c>
      <c r="AX286" s="14" t="s">
        <v>80</v>
      </c>
      <c r="AY286" s="245" t="s">
        <v>121</v>
      </c>
    </row>
    <row r="287" s="2" customFormat="1">
      <c r="A287" s="39"/>
      <c r="B287" s="40"/>
      <c r="C287" s="206" t="s">
        <v>415</v>
      </c>
      <c r="D287" s="206" t="s">
        <v>123</v>
      </c>
      <c r="E287" s="207" t="s">
        <v>416</v>
      </c>
      <c r="F287" s="208" t="s">
        <v>417</v>
      </c>
      <c r="G287" s="209" t="s">
        <v>324</v>
      </c>
      <c r="H287" s="210">
        <v>31</v>
      </c>
      <c r="I287" s="211"/>
      <c r="J287" s="212">
        <f>ROUND(I287*H287,2)</f>
        <v>0</v>
      </c>
      <c r="K287" s="208" t="s">
        <v>127</v>
      </c>
      <c r="L287" s="45"/>
      <c r="M287" s="213" t="s">
        <v>19</v>
      </c>
      <c r="N287" s="214" t="s">
        <v>43</v>
      </c>
      <c r="O287" s="85"/>
      <c r="P287" s="215">
        <f>O287*H287</f>
        <v>0</v>
      </c>
      <c r="Q287" s="215">
        <v>0.00034000000000000002</v>
      </c>
      <c r="R287" s="215">
        <f>Q287*H287</f>
        <v>0.010540000000000001</v>
      </c>
      <c r="S287" s="215">
        <v>0</v>
      </c>
      <c r="T287" s="21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7" t="s">
        <v>128</v>
      </c>
      <c r="AT287" s="217" t="s">
        <v>123</v>
      </c>
      <c r="AU287" s="217" t="s">
        <v>83</v>
      </c>
      <c r="AY287" s="18" t="s">
        <v>121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80</v>
      </c>
      <c r="BK287" s="218">
        <f>ROUND(I287*H287,2)</f>
        <v>0</v>
      </c>
      <c r="BL287" s="18" t="s">
        <v>128</v>
      </c>
      <c r="BM287" s="217" t="s">
        <v>418</v>
      </c>
    </row>
    <row r="288" s="2" customFormat="1">
      <c r="A288" s="39"/>
      <c r="B288" s="40"/>
      <c r="C288" s="41"/>
      <c r="D288" s="219" t="s">
        <v>130</v>
      </c>
      <c r="E288" s="41"/>
      <c r="F288" s="220" t="s">
        <v>419</v>
      </c>
      <c r="G288" s="41"/>
      <c r="H288" s="41"/>
      <c r="I288" s="221"/>
      <c r="J288" s="41"/>
      <c r="K288" s="41"/>
      <c r="L288" s="45"/>
      <c r="M288" s="222"/>
      <c r="N288" s="223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130</v>
      </c>
      <c r="AU288" s="18" t="s">
        <v>83</v>
      </c>
    </row>
    <row r="289" s="2" customFormat="1" ht="16.5" customHeight="1">
      <c r="A289" s="39"/>
      <c r="B289" s="40"/>
      <c r="C289" s="206" t="s">
        <v>420</v>
      </c>
      <c r="D289" s="206" t="s">
        <v>123</v>
      </c>
      <c r="E289" s="207" t="s">
        <v>421</v>
      </c>
      <c r="F289" s="208" t="s">
        <v>422</v>
      </c>
      <c r="G289" s="209" t="s">
        <v>324</v>
      </c>
      <c r="H289" s="210">
        <v>30</v>
      </c>
      <c r="I289" s="211"/>
      <c r="J289" s="212">
        <f>ROUND(I289*H289,2)</f>
        <v>0</v>
      </c>
      <c r="K289" s="208" t="s">
        <v>127</v>
      </c>
      <c r="L289" s="45"/>
      <c r="M289" s="213" t="s">
        <v>19</v>
      </c>
      <c r="N289" s="214" t="s">
        <v>43</v>
      </c>
      <c r="O289" s="85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7" t="s">
        <v>128</v>
      </c>
      <c r="AT289" s="217" t="s">
        <v>123</v>
      </c>
      <c r="AU289" s="217" t="s">
        <v>83</v>
      </c>
      <c r="AY289" s="18" t="s">
        <v>121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8" t="s">
        <v>80</v>
      </c>
      <c r="BK289" s="218">
        <f>ROUND(I289*H289,2)</f>
        <v>0</v>
      </c>
      <c r="BL289" s="18" t="s">
        <v>128</v>
      </c>
      <c r="BM289" s="217" t="s">
        <v>423</v>
      </c>
    </row>
    <row r="290" s="2" customFormat="1">
      <c r="A290" s="39"/>
      <c r="B290" s="40"/>
      <c r="C290" s="41"/>
      <c r="D290" s="219" t="s">
        <v>130</v>
      </c>
      <c r="E290" s="41"/>
      <c r="F290" s="220" t="s">
        <v>424</v>
      </c>
      <c r="G290" s="41"/>
      <c r="H290" s="41"/>
      <c r="I290" s="221"/>
      <c r="J290" s="41"/>
      <c r="K290" s="41"/>
      <c r="L290" s="45"/>
      <c r="M290" s="222"/>
      <c r="N290" s="223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130</v>
      </c>
      <c r="AU290" s="18" t="s">
        <v>83</v>
      </c>
    </row>
    <row r="291" s="13" customFormat="1">
      <c r="A291" s="13"/>
      <c r="B291" s="224"/>
      <c r="C291" s="225"/>
      <c r="D291" s="219" t="s">
        <v>132</v>
      </c>
      <c r="E291" s="226" t="s">
        <v>19</v>
      </c>
      <c r="F291" s="227" t="s">
        <v>425</v>
      </c>
      <c r="G291" s="225"/>
      <c r="H291" s="228">
        <v>30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132</v>
      </c>
      <c r="AU291" s="234" t="s">
        <v>83</v>
      </c>
      <c r="AV291" s="13" t="s">
        <v>83</v>
      </c>
      <c r="AW291" s="13" t="s">
        <v>33</v>
      </c>
      <c r="AX291" s="13" t="s">
        <v>72</v>
      </c>
      <c r="AY291" s="234" t="s">
        <v>121</v>
      </c>
    </row>
    <row r="292" s="14" customFormat="1">
      <c r="A292" s="14"/>
      <c r="B292" s="235"/>
      <c r="C292" s="236"/>
      <c r="D292" s="219" t="s">
        <v>132</v>
      </c>
      <c r="E292" s="237" t="s">
        <v>19</v>
      </c>
      <c r="F292" s="238" t="s">
        <v>134</v>
      </c>
      <c r="G292" s="236"/>
      <c r="H292" s="239">
        <v>30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132</v>
      </c>
      <c r="AU292" s="245" t="s">
        <v>83</v>
      </c>
      <c r="AV292" s="14" t="s">
        <v>128</v>
      </c>
      <c r="AW292" s="14" t="s">
        <v>33</v>
      </c>
      <c r="AX292" s="14" t="s">
        <v>80</v>
      </c>
      <c r="AY292" s="245" t="s">
        <v>121</v>
      </c>
    </row>
    <row r="293" s="12" customFormat="1" ht="22.8" customHeight="1">
      <c r="A293" s="12"/>
      <c r="B293" s="190"/>
      <c r="C293" s="191"/>
      <c r="D293" s="192" t="s">
        <v>71</v>
      </c>
      <c r="E293" s="204" t="s">
        <v>426</v>
      </c>
      <c r="F293" s="204" t="s">
        <v>427</v>
      </c>
      <c r="G293" s="191"/>
      <c r="H293" s="191"/>
      <c r="I293" s="194"/>
      <c r="J293" s="205">
        <f>BK293</f>
        <v>0</v>
      </c>
      <c r="K293" s="191"/>
      <c r="L293" s="196"/>
      <c r="M293" s="197"/>
      <c r="N293" s="198"/>
      <c r="O293" s="198"/>
      <c r="P293" s="199">
        <f>SUM(P294:P305)</f>
        <v>0</v>
      </c>
      <c r="Q293" s="198"/>
      <c r="R293" s="199">
        <f>SUM(R294:R305)</f>
        <v>0</v>
      </c>
      <c r="S293" s="198"/>
      <c r="T293" s="200">
        <f>SUM(T294:T305)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80</v>
      </c>
      <c r="AT293" s="202" t="s">
        <v>71</v>
      </c>
      <c r="AU293" s="202" t="s">
        <v>80</v>
      </c>
      <c r="AY293" s="201" t="s">
        <v>121</v>
      </c>
      <c r="BK293" s="203">
        <f>SUM(BK294:BK305)</f>
        <v>0</v>
      </c>
    </row>
    <row r="294" s="2" customFormat="1">
      <c r="A294" s="39"/>
      <c r="B294" s="40"/>
      <c r="C294" s="206" t="s">
        <v>428</v>
      </c>
      <c r="D294" s="206" t="s">
        <v>123</v>
      </c>
      <c r="E294" s="207" t="s">
        <v>429</v>
      </c>
      <c r="F294" s="208" t="s">
        <v>430</v>
      </c>
      <c r="G294" s="209" t="s">
        <v>220</v>
      </c>
      <c r="H294" s="210">
        <v>7.1100000000000003</v>
      </c>
      <c r="I294" s="211"/>
      <c r="J294" s="212">
        <f>ROUND(I294*H294,2)</f>
        <v>0</v>
      </c>
      <c r="K294" s="208" t="s">
        <v>127</v>
      </c>
      <c r="L294" s="45"/>
      <c r="M294" s="213" t="s">
        <v>19</v>
      </c>
      <c r="N294" s="214" t="s">
        <v>43</v>
      </c>
      <c r="O294" s="85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7" t="s">
        <v>128</v>
      </c>
      <c r="AT294" s="217" t="s">
        <v>123</v>
      </c>
      <c r="AU294" s="217" t="s">
        <v>83</v>
      </c>
      <c r="AY294" s="18" t="s">
        <v>121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8" t="s">
        <v>80</v>
      </c>
      <c r="BK294" s="218">
        <f>ROUND(I294*H294,2)</f>
        <v>0</v>
      </c>
      <c r="BL294" s="18" t="s">
        <v>128</v>
      </c>
      <c r="BM294" s="217" t="s">
        <v>431</v>
      </c>
    </row>
    <row r="295" s="2" customFormat="1">
      <c r="A295" s="39"/>
      <c r="B295" s="40"/>
      <c r="C295" s="41"/>
      <c r="D295" s="219" t="s">
        <v>130</v>
      </c>
      <c r="E295" s="41"/>
      <c r="F295" s="220" t="s">
        <v>432</v>
      </c>
      <c r="G295" s="41"/>
      <c r="H295" s="41"/>
      <c r="I295" s="221"/>
      <c r="J295" s="41"/>
      <c r="K295" s="41"/>
      <c r="L295" s="45"/>
      <c r="M295" s="222"/>
      <c r="N295" s="223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130</v>
      </c>
      <c r="AU295" s="18" t="s">
        <v>83</v>
      </c>
    </row>
    <row r="296" s="13" customFormat="1">
      <c r="A296" s="13"/>
      <c r="B296" s="224"/>
      <c r="C296" s="225"/>
      <c r="D296" s="219" t="s">
        <v>132</v>
      </c>
      <c r="E296" s="226" t="s">
        <v>19</v>
      </c>
      <c r="F296" s="227" t="s">
        <v>433</v>
      </c>
      <c r="G296" s="225"/>
      <c r="H296" s="228">
        <v>7.1100000000000003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132</v>
      </c>
      <c r="AU296" s="234" t="s">
        <v>83</v>
      </c>
      <c r="AV296" s="13" t="s">
        <v>83</v>
      </c>
      <c r="AW296" s="13" t="s">
        <v>33</v>
      </c>
      <c r="AX296" s="13" t="s">
        <v>72</v>
      </c>
      <c r="AY296" s="234" t="s">
        <v>121</v>
      </c>
    </row>
    <row r="297" s="14" customFormat="1">
      <c r="A297" s="14"/>
      <c r="B297" s="235"/>
      <c r="C297" s="236"/>
      <c r="D297" s="219" t="s">
        <v>132</v>
      </c>
      <c r="E297" s="237" t="s">
        <v>19</v>
      </c>
      <c r="F297" s="238" t="s">
        <v>134</v>
      </c>
      <c r="G297" s="236"/>
      <c r="H297" s="239">
        <v>7.1100000000000003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132</v>
      </c>
      <c r="AU297" s="245" t="s">
        <v>83</v>
      </c>
      <c r="AV297" s="14" t="s">
        <v>128</v>
      </c>
      <c r="AW297" s="14" t="s">
        <v>33</v>
      </c>
      <c r="AX297" s="14" t="s">
        <v>80</v>
      </c>
      <c r="AY297" s="245" t="s">
        <v>121</v>
      </c>
    </row>
    <row r="298" s="2" customFormat="1">
      <c r="A298" s="39"/>
      <c r="B298" s="40"/>
      <c r="C298" s="206" t="s">
        <v>434</v>
      </c>
      <c r="D298" s="206" t="s">
        <v>123</v>
      </c>
      <c r="E298" s="207" t="s">
        <v>435</v>
      </c>
      <c r="F298" s="208" t="s">
        <v>436</v>
      </c>
      <c r="G298" s="209" t="s">
        <v>220</v>
      </c>
      <c r="H298" s="210">
        <v>206.19</v>
      </c>
      <c r="I298" s="211"/>
      <c r="J298" s="212">
        <f>ROUND(I298*H298,2)</f>
        <v>0</v>
      </c>
      <c r="K298" s="208" t="s">
        <v>127</v>
      </c>
      <c r="L298" s="45"/>
      <c r="M298" s="213" t="s">
        <v>19</v>
      </c>
      <c r="N298" s="214" t="s">
        <v>43</v>
      </c>
      <c r="O298" s="85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7" t="s">
        <v>128</v>
      </c>
      <c r="AT298" s="217" t="s">
        <v>123</v>
      </c>
      <c r="AU298" s="217" t="s">
        <v>83</v>
      </c>
      <c r="AY298" s="18" t="s">
        <v>121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8" t="s">
        <v>80</v>
      </c>
      <c r="BK298" s="218">
        <f>ROUND(I298*H298,2)</f>
        <v>0</v>
      </c>
      <c r="BL298" s="18" t="s">
        <v>128</v>
      </c>
      <c r="BM298" s="217" t="s">
        <v>437</v>
      </c>
    </row>
    <row r="299" s="2" customFormat="1">
      <c r="A299" s="39"/>
      <c r="B299" s="40"/>
      <c r="C299" s="41"/>
      <c r="D299" s="219" t="s">
        <v>130</v>
      </c>
      <c r="E299" s="41"/>
      <c r="F299" s="220" t="s">
        <v>432</v>
      </c>
      <c r="G299" s="41"/>
      <c r="H299" s="41"/>
      <c r="I299" s="221"/>
      <c r="J299" s="41"/>
      <c r="K299" s="41"/>
      <c r="L299" s="45"/>
      <c r="M299" s="222"/>
      <c r="N299" s="223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130</v>
      </c>
      <c r="AU299" s="18" t="s">
        <v>83</v>
      </c>
    </row>
    <row r="300" s="13" customFormat="1">
      <c r="A300" s="13"/>
      <c r="B300" s="224"/>
      <c r="C300" s="225"/>
      <c r="D300" s="219" t="s">
        <v>132</v>
      </c>
      <c r="E300" s="226" t="s">
        <v>19</v>
      </c>
      <c r="F300" s="227" t="s">
        <v>438</v>
      </c>
      <c r="G300" s="225"/>
      <c r="H300" s="228">
        <v>206.19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132</v>
      </c>
      <c r="AU300" s="234" t="s">
        <v>83</v>
      </c>
      <c r="AV300" s="13" t="s">
        <v>83</v>
      </c>
      <c r="AW300" s="13" t="s">
        <v>33</v>
      </c>
      <c r="AX300" s="13" t="s">
        <v>72</v>
      </c>
      <c r="AY300" s="234" t="s">
        <v>121</v>
      </c>
    </row>
    <row r="301" s="14" customFormat="1">
      <c r="A301" s="14"/>
      <c r="B301" s="235"/>
      <c r="C301" s="236"/>
      <c r="D301" s="219" t="s">
        <v>132</v>
      </c>
      <c r="E301" s="237" t="s">
        <v>19</v>
      </c>
      <c r="F301" s="238" t="s">
        <v>134</v>
      </c>
      <c r="G301" s="236"/>
      <c r="H301" s="239">
        <v>206.19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132</v>
      </c>
      <c r="AU301" s="245" t="s">
        <v>83</v>
      </c>
      <c r="AV301" s="14" t="s">
        <v>128</v>
      </c>
      <c r="AW301" s="14" t="s">
        <v>33</v>
      </c>
      <c r="AX301" s="14" t="s">
        <v>80</v>
      </c>
      <c r="AY301" s="245" t="s">
        <v>121</v>
      </c>
    </row>
    <row r="302" s="2" customFormat="1">
      <c r="A302" s="39"/>
      <c r="B302" s="40"/>
      <c r="C302" s="206" t="s">
        <v>439</v>
      </c>
      <c r="D302" s="206" t="s">
        <v>123</v>
      </c>
      <c r="E302" s="207" t="s">
        <v>440</v>
      </c>
      <c r="F302" s="208" t="s">
        <v>441</v>
      </c>
      <c r="G302" s="209" t="s">
        <v>220</v>
      </c>
      <c r="H302" s="210">
        <v>7.1100000000000003</v>
      </c>
      <c r="I302" s="211"/>
      <c r="J302" s="212">
        <f>ROUND(I302*H302,2)</f>
        <v>0</v>
      </c>
      <c r="K302" s="208" t="s">
        <v>127</v>
      </c>
      <c r="L302" s="45"/>
      <c r="M302" s="213" t="s">
        <v>19</v>
      </c>
      <c r="N302" s="214" t="s">
        <v>43</v>
      </c>
      <c r="O302" s="85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7" t="s">
        <v>128</v>
      </c>
      <c r="AT302" s="217" t="s">
        <v>123</v>
      </c>
      <c r="AU302" s="217" t="s">
        <v>83</v>
      </c>
      <c r="AY302" s="18" t="s">
        <v>121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8" t="s">
        <v>80</v>
      </c>
      <c r="BK302" s="218">
        <f>ROUND(I302*H302,2)</f>
        <v>0</v>
      </c>
      <c r="BL302" s="18" t="s">
        <v>128</v>
      </c>
      <c r="BM302" s="217" t="s">
        <v>442</v>
      </c>
    </row>
    <row r="303" s="2" customFormat="1">
      <c r="A303" s="39"/>
      <c r="B303" s="40"/>
      <c r="C303" s="41"/>
      <c r="D303" s="219" t="s">
        <v>130</v>
      </c>
      <c r="E303" s="41"/>
      <c r="F303" s="220" t="s">
        <v>443</v>
      </c>
      <c r="G303" s="41"/>
      <c r="H303" s="41"/>
      <c r="I303" s="221"/>
      <c r="J303" s="41"/>
      <c r="K303" s="41"/>
      <c r="L303" s="45"/>
      <c r="M303" s="222"/>
      <c r="N303" s="223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130</v>
      </c>
      <c r="AU303" s="18" t="s">
        <v>83</v>
      </c>
    </row>
    <row r="304" s="13" customFormat="1">
      <c r="A304" s="13"/>
      <c r="B304" s="224"/>
      <c r="C304" s="225"/>
      <c r="D304" s="219" t="s">
        <v>132</v>
      </c>
      <c r="E304" s="226" t="s">
        <v>19</v>
      </c>
      <c r="F304" s="227" t="s">
        <v>444</v>
      </c>
      <c r="G304" s="225"/>
      <c r="H304" s="228">
        <v>7.1100000000000003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132</v>
      </c>
      <c r="AU304" s="234" t="s">
        <v>83</v>
      </c>
      <c r="AV304" s="13" t="s">
        <v>83</v>
      </c>
      <c r="AW304" s="13" t="s">
        <v>33</v>
      </c>
      <c r="AX304" s="13" t="s">
        <v>72</v>
      </c>
      <c r="AY304" s="234" t="s">
        <v>121</v>
      </c>
    </row>
    <row r="305" s="14" customFormat="1">
      <c r="A305" s="14"/>
      <c r="B305" s="235"/>
      <c r="C305" s="236"/>
      <c r="D305" s="219" t="s">
        <v>132</v>
      </c>
      <c r="E305" s="237" t="s">
        <v>19</v>
      </c>
      <c r="F305" s="238" t="s">
        <v>134</v>
      </c>
      <c r="G305" s="236"/>
      <c r="H305" s="239">
        <v>7.1100000000000003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132</v>
      </c>
      <c r="AU305" s="245" t="s">
        <v>83</v>
      </c>
      <c r="AV305" s="14" t="s">
        <v>128</v>
      </c>
      <c r="AW305" s="14" t="s">
        <v>33</v>
      </c>
      <c r="AX305" s="14" t="s">
        <v>80</v>
      </c>
      <c r="AY305" s="245" t="s">
        <v>121</v>
      </c>
    </row>
    <row r="306" s="12" customFormat="1" ht="22.8" customHeight="1">
      <c r="A306" s="12"/>
      <c r="B306" s="190"/>
      <c r="C306" s="191"/>
      <c r="D306" s="192" t="s">
        <v>71</v>
      </c>
      <c r="E306" s="204" t="s">
        <v>445</v>
      </c>
      <c r="F306" s="204" t="s">
        <v>446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SUM(P307:P310)</f>
        <v>0</v>
      </c>
      <c r="Q306" s="198"/>
      <c r="R306" s="199">
        <f>SUM(R307:R310)</f>
        <v>0</v>
      </c>
      <c r="S306" s="198"/>
      <c r="T306" s="200">
        <f>SUM(T307:T310)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80</v>
      </c>
      <c r="AT306" s="202" t="s">
        <v>71</v>
      </c>
      <c r="AU306" s="202" t="s">
        <v>80</v>
      </c>
      <c r="AY306" s="201" t="s">
        <v>121</v>
      </c>
      <c r="BK306" s="203">
        <f>SUM(BK307:BK310)</f>
        <v>0</v>
      </c>
    </row>
    <row r="307" s="2" customFormat="1">
      <c r="A307" s="39"/>
      <c r="B307" s="40"/>
      <c r="C307" s="206" t="s">
        <v>447</v>
      </c>
      <c r="D307" s="206" t="s">
        <v>123</v>
      </c>
      <c r="E307" s="207" t="s">
        <v>448</v>
      </c>
      <c r="F307" s="208" t="s">
        <v>449</v>
      </c>
      <c r="G307" s="209" t="s">
        <v>220</v>
      </c>
      <c r="H307" s="210">
        <v>554.39099999999996</v>
      </c>
      <c r="I307" s="211"/>
      <c r="J307" s="212">
        <f>ROUND(I307*H307,2)</f>
        <v>0</v>
      </c>
      <c r="K307" s="208" t="s">
        <v>127</v>
      </c>
      <c r="L307" s="45"/>
      <c r="M307" s="213" t="s">
        <v>19</v>
      </c>
      <c r="N307" s="214" t="s">
        <v>43</v>
      </c>
      <c r="O307" s="85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7" t="s">
        <v>128</v>
      </c>
      <c r="AT307" s="217" t="s">
        <v>123</v>
      </c>
      <c r="AU307" s="217" t="s">
        <v>83</v>
      </c>
      <c r="AY307" s="18" t="s">
        <v>121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80</v>
      </c>
      <c r="BK307" s="218">
        <f>ROUND(I307*H307,2)</f>
        <v>0</v>
      </c>
      <c r="BL307" s="18" t="s">
        <v>128</v>
      </c>
      <c r="BM307" s="217" t="s">
        <v>450</v>
      </c>
    </row>
    <row r="308" s="2" customFormat="1">
      <c r="A308" s="39"/>
      <c r="B308" s="40"/>
      <c r="C308" s="41"/>
      <c r="D308" s="219" t="s">
        <v>130</v>
      </c>
      <c r="E308" s="41"/>
      <c r="F308" s="220" t="s">
        <v>451</v>
      </c>
      <c r="G308" s="41"/>
      <c r="H308" s="41"/>
      <c r="I308" s="221"/>
      <c r="J308" s="41"/>
      <c r="K308" s="41"/>
      <c r="L308" s="45"/>
      <c r="M308" s="222"/>
      <c r="N308" s="223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130</v>
      </c>
      <c r="AU308" s="18" t="s">
        <v>83</v>
      </c>
    </row>
    <row r="309" s="2" customFormat="1">
      <c r="A309" s="39"/>
      <c r="B309" s="40"/>
      <c r="C309" s="206" t="s">
        <v>452</v>
      </c>
      <c r="D309" s="206" t="s">
        <v>123</v>
      </c>
      <c r="E309" s="207" t="s">
        <v>453</v>
      </c>
      <c r="F309" s="208" t="s">
        <v>454</v>
      </c>
      <c r="G309" s="209" t="s">
        <v>220</v>
      </c>
      <c r="H309" s="210">
        <v>554.39099999999996</v>
      </c>
      <c r="I309" s="211"/>
      <c r="J309" s="212">
        <f>ROUND(I309*H309,2)</f>
        <v>0</v>
      </c>
      <c r="K309" s="208" t="s">
        <v>127</v>
      </c>
      <c r="L309" s="45"/>
      <c r="M309" s="213" t="s">
        <v>19</v>
      </c>
      <c r="N309" s="214" t="s">
        <v>43</v>
      </c>
      <c r="O309" s="85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7" t="s">
        <v>128</v>
      </c>
      <c r="AT309" s="217" t="s">
        <v>123</v>
      </c>
      <c r="AU309" s="217" t="s">
        <v>83</v>
      </c>
      <c r="AY309" s="18" t="s">
        <v>121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8" t="s">
        <v>80</v>
      </c>
      <c r="BK309" s="218">
        <f>ROUND(I309*H309,2)</f>
        <v>0</v>
      </c>
      <c r="BL309" s="18" t="s">
        <v>128</v>
      </c>
      <c r="BM309" s="217" t="s">
        <v>455</v>
      </c>
    </row>
    <row r="310" s="2" customFormat="1">
      <c r="A310" s="39"/>
      <c r="B310" s="40"/>
      <c r="C310" s="41"/>
      <c r="D310" s="219" t="s">
        <v>130</v>
      </c>
      <c r="E310" s="41"/>
      <c r="F310" s="220" t="s">
        <v>451</v>
      </c>
      <c r="G310" s="41"/>
      <c r="H310" s="41"/>
      <c r="I310" s="221"/>
      <c r="J310" s="41"/>
      <c r="K310" s="41"/>
      <c r="L310" s="45"/>
      <c r="M310" s="266"/>
      <c r="N310" s="267"/>
      <c r="O310" s="268"/>
      <c r="P310" s="268"/>
      <c r="Q310" s="268"/>
      <c r="R310" s="268"/>
      <c r="S310" s="268"/>
      <c r="T310" s="26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130</v>
      </c>
      <c r="AU310" s="18" t="s">
        <v>83</v>
      </c>
    </row>
    <row r="311" s="2" customFormat="1" ht="6.96" customHeight="1">
      <c r="A311" s="39"/>
      <c r="B311" s="60"/>
      <c r="C311" s="61"/>
      <c r="D311" s="61"/>
      <c r="E311" s="61"/>
      <c r="F311" s="61"/>
      <c r="G311" s="61"/>
      <c r="H311" s="61"/>
      <c r="I311" s="61"/>
      <c r="J311" s="61"/>
      <c r="K311" s="61"/>
      <c r="L311" s="45"/>
      <c r="M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</row>
  </sheetData>
  <sheetProtection sheet="1" autoFilter="0" formatColumns="0" formatRows="0" objects="1" scenarios="1" spinCount="100000" saltValue="eun2H79xsmDG0TTJjW+g75BTmIL3ByKyCrkgX1U9gQxZo3setytTG9/nURUVgPoNfY/kCdNlK4v7oFfU/YNIsg==" hashValue="avB7E1NyZqdx3vJmjc369oGIbZyeGqksV6UwCpuDAz6uO2N7fTejnui76S0VaaWnBbcmMr37ThYvf4Mdh50Nmg==" algorithmName="SHA-512" password="CC35"/>
  <autoFilter ref="C85:K31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VC4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92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456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21</v>
      </c>
      <c r="E12" s="39"/>
      <c r="F12" s="138" t="s">
        <v>94</v>
      </c>
      <c r="G12" s="39"/>
      <c r="H12" s="39"/>
      <c r="I12" s="134" t="s">
        <v>23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19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27</v>
      </c>
      <c r="F15" s="39"/>
      <c r="G15" s="39"/>
      <c r="H15" s="39"/>
      <c r="I15" s="134" t="s">
        <v>28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26</v>
      </c>
      <c r="J20" s="138" t="s">
        <v>19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32</v>
      </c>
      <c r="F21" s="39"/>
      <c r="G21" s="39"/>
      <c r="H21" s="39"/>
      <c r="I21" s="134" t="s">
        <v>28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26</v>
      </c>
      <c r="J23" s="138" t="s">
        <v>19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28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38</v>
      </c>
      <c r="E30" s="39"/>
      <c r="F30" s="39"/>
      <c r="G30" s="39"/>
      <c r="H30" s="39"/>
      <c r="I30" s="39"/>
      <c r="J30" s="146">
        <f>ROUND(J84,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40</v>
      </c>
      <c r="G32" s="39"/>
      <c r="H32" s="39"/>
      <c r="I32" s="147" t="s">
        <v>39</v>
      </c>
      <c r="J32" s="147" t="s">
        <v>41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42</v>
      </c>
      <c r="E33" s="134" t="s">
        <v>43</v>
      </c>
      <c r="F33" s="149">
        <f>ROUND((SUM(BE84:BE115)),  2)</f>
        <v>0</v>
      </c>
      <c r="G33" s="39"/>
      <c r="H33" s="39"/>
      <c r="I33" s="150">
        <v>0.20999999999999999</v>
      </c>
      <c r="J33" s="149">
        <f>ROUND(((SUM(BE84:BE115))*I33),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44</v>
      </c>
      <c r="F34" s="149">
        <f>ROUND((SUM(BF84:BF115)),  2)</f>
        <v>0</v>
      </c>
      <c r="G34" s="39"/>
      <c r="H34" s="39"/>
      <c r="I34" s="150">
        <v>0.14999999999999999</v>
      </c>
      <c r="J34" s="149">
        <f>ROUND(((SUM(BF84:BF115))*I34),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45</v>
      </c>
      <c r="F35" s="149">
        <f>ROUND((SUM(BG84:BG115)),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46</v>
      </c>
      <c r="F36" s="149">
        <f>ROUND((SUM(BH84:BH115)),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9">
        <f>ROUND((SUM(BI84:BI115)),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VC4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Kouty</v>
      </c>
      <c r="G52" s="41"/>
      <c r="H52" s="41"/>
      <c r="I52" s="33" t="s">
        <v>23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31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7"/>
      <c r="C60" s="168"/>
      <c r="D60" s="169" t="s">
        <v>457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458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459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460</v>
      </c>
      <c r="E63" s="176"/>
      <c r="F63" s="176"/>
      <c r="G63" s="176"/>
      <c r="H63" s="176"/>
      <c r="I63" s="176"/>
      <c r="J63" s="177">
        <f>J108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461</v>
      </c>
      <c r="E64" s="176"/>
      <c r="F64" s="176"/>
      <c r="G64" s="176"/>
      <c r="H64" s="176"/>
      <c r="I64" s="176"/>
      <c r="J64" s="177">
        <f>J113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106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2" t="str">
        <f>E7</f>
        <v>Polní cesta VC4 v k.ú. Kouty u Poděbrad</v>
      </c>
      <c r="F74" s="33"/>
      <c r="G74" s="33"/>
      <c r="H74" s="33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92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</v>
      </c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k.ú. Kouty</v>
      </c>
      <c r="G78" s="41"/>
      <c r="H78" s="41"/>
      <c r="I78" s="33" t="s">
        <v>23</v>
      </c>
      <c r="J78" s="73" t="str">
        <f>IF(J12="","",J12)</f>
        <v>11. 7. 2021</v>
      </c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ČR-SPÚ,Krajský pozemkový úřad pro Středočeský kraj</v>
      </c>
      <c r="G80" s="41"/>
      <c r="H80" s="41"/>
      <c r="I80" s="33" t="s">
        <v>31</v>
      </c>
      <c r="J80" s="37" t="str">
        <f>E21</f>
        <v>VDI PROJEKT s.r.o.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Jan Duben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9"/>
      <c r="B83" s="180"/>
      <c r="C83" s="181" t="s">
        <v>107</v>
      </c>
      <c r="D83" s="182" t="s">
        <v>57</v>
      </c>
      <c r="E83" s="182" t="s">
        <v>53</v>
      </c>
      <c r="F83" s="182" t="s">
        <v>54</v>
      </c>
      <c r="G83" s="182" t="s">
        <v>108</v>
      </c>
      <c r="H83" s="182" t="s">
        <v>109</v>
      </c>
      <c r="I83" s="182" t="s">
        <v>110</v>
      </c>
      <c r="J83" s="182" t="s">
        <v>97</v>
      </c>
      <c r="K83" s="183" t="s">
        <v>111</v>
      </c>
      <c r="L83" s="184"/>
      <c r="M83" s="93" t="s">
        <v>19</v>
      </c>
      <c r="N83" s="94" t="s">
        <v>42</v>
      </c>
      <c r="O83" s="94" t="s">
        <v>112</v>
      </c>
      <c r="P83" s="94" t="s">
        <v>113</v>
      </c>
      <c r="Q83" s="94" t="s">
        <v>114</v>
      </c>
      <c r="R83" s="94" t="s">
        <v>115</v>
      </c>
      <c r="S83" s="94" t="s">
        <v>116</v>
      </c>
      <c r="T83" s="95" t="s">
        <v>117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39"/>
      <c r="B84" s="40"/>
      <c r="C84" s="100" t="s">
        <v>118</v>
      </c>
      <c r="D84" s="41"/>
      <c r="E84" s="41"/>
      <c r="F84" s="41"/>
      <c r="G84" s="41"/>
      <c r="H84" s="41"/>
      <c r="I84" s="41"/>
      <c r="J84" s="185">
        <f>BK84</f>
        <v>0</v>
      </c>
      <c r="K84" s="41"/>
      <c r="L84" s="45"/>
      <c r="M84" s="96"/>
      <c r="N84" s="186"/>
      <c r="O84" s="97"/>
      <c r="P84" s="187">
        <f>P85</f>
        <v>0</v>
      </c>
      <c r="Q84" s="97"/>
      <c r="R84" s="187">
        <f>R85</f>
        <v>0</v>
      </c>
      <c r="S84" s="97"/>
      <c r="T84" s="18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98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462</v>
      </c>
      <c r="F85" s="193" t="s">
        <v>463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P86+P100+P108+P113</f>
        <v>0</v>
      </c>
      <c r="Q85" s="198"/>
      <c r="R85" s="199">
        <f>R86+R100+R108+R113</f>
        <v>0</v>
      </c>
      <c r="S85" s="198"/>
      <c r="T85" s="200">
        <f>T86+T100+T108+T113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184</v>
      </c>
      <c r="AT85" s="202" t="s">
        <v>71</v>
      </c>
      <c r="AU85" s="202" t="s">
        <v>72</v>
      </c>
      <c r="AY85" s="201" t="s">
        <v>121</v>
      </c>
      <c r="BK85" s="203">
        <f>BK86+BK100+BK108+BK113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464</v>
      </c>
      <c r="F86" s="204" t="s">
        <v>465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SUM(P87:P99)</f>
        <v>0</v>
      </c>
      <c r="Q86" s="198"/>
      <c r="R86" s="199">
        <f>SUM(R87:R99)</f>
        <v>0</v>
      </c>
      <c r="S86" s="198"/>
      <c r="T86" s="200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184</v>
      </c>
      <c r="AT86" s="202" t="s">
        <v>71</v>
      </c>
      <c r="AU86" s="202" t="s">
        <v>80</v>
      </c>
      <c r="AY86" s="201" t="s">
        <v>121</v>
      </c>
      <c r="BK86" s="203">
        <f>SUM(BK87:BK99)</f>
        <v>0</v>
      </c>
    </row>
    <row r="87" s="2" customFormat="1" ht="16.5" customHeight="1">
      <c r="A87" s="39"/>
      <c r="B87" s="40"/>
      <c r="C87" s="206" t="s">
        <v>80</v>
      </c>
      <c r="D87" s="206" t="s">
        <v>123</v>
      </c>
      <c r="E87" s="207" t="s">
        <v>466</v>
      </c>
      <c r="F87" s="208" t="s">
        <v>467</v>
      </c>
      <c r="G87" s="209" t="s">
        <v>468</v>
      </c>
      <c r="H87" s="210">
        <v>1</v>
      </c>
      <c r="I87" s="211"/>
      <c r="J87" s="212">
        <f>ROUND(I87*H87,2)</f>
        <v>0</v>
      </c>
      <c r="K87" s="208" t="s">
        <v>127</v>
      </c>
      <c r="L87" s="45"/>
      <c r="M87" s="213" t="s">
        <v>19</v>
      </c>
      <c r="N87" s="214" t="s">
        <v>43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469</v>
      </c>
      <c r="AT87" s="217" t="s">
        <v>123</v>
      </c>
      <c r="AU87" s="217" t="s">
        <v>83</v>
      </c>
      <c r="AY87" s="18" t="s">
        <v>121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80</v>
      </c>
      <c r="BK87" s="218">
        <f>ROUND(I87*H87,2)</f>
        <v>0</v>
      </c>
      <c r="BL87" s="18" t="s">
        <v>469</v>
      </c>
      <c r="BM87" s="217" t="s">
        <v>470</v>
      </c>
    </row>
    <row r="88" s="2" customFormat="1">
      <c r="A88" s="39"/>
      <c r="B88" s="40"/>
      <c r="C88" s="41"/>
      <c r="D88" s="219" t="s">
        <v>130</v>
      </c>
      <c r="E88" s="41"/>
      <c r="F88" s="220" t="s">
        <v>471</v>
      </c>
      <c r="G88" s="41"/>
      <c r="H88" s="41"/>
      <c r="I88" s="221"/>
      <c r="J88" s="41"/>
      <c r="K88" s="41"/>
      <c r="L88" s="45"/>
      <c r="M88" s="222"/>
      <c r="N88" s="22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130</v>
      </c>
      <c r="AU88" s="18" t="s">
        <v>83</v>
      </c>
    </row>
    <row r="89" s="2" customFormat="1" ht="16.5" customHeight="1">
      <c r="A89" s="39"/>
      <c r="B89" s="40"/>
      <c r="C89" s="206" t="s">
        <v>83</v>
      </c>
      <c r="D89" s="206" t="s">
        <v>123</v>
      </c>
      <c r="E89" s="207" t="s">
        <v>472</v>
      </c>
      <c r="F89" s="208" t="s">
        <v>473</v>
      </c>
      <c r="G89" s="209" t="s">
        <v>468</v>
      </c>
      <c r="H89" s="210">
        <v>1</v>
      </c>
      <c r="I89" s="211"/>
      <c r="J89" s="212">
        <f>ROUND(I89*H89,2)</f>
        <v>0</v>
      </c>
      <c r="K89" s="208" t="s">
        <v>127</v>
      </c>
      <c r="L89" s="45"/>
      <c r="M89" s="213" t="s">
        <v>19</v>
      </c>
      <c r="N89" s="214" t="s">
        <v>43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469</v>
      </c>
      <c r="AT89" s="217" t="s">
        <v>123</v>
      </c>
      <c r="AU89" s="217" t="s">
        <v>83</v>
      </c>
      <c r="AY89" s="18" t="s">
        <v>121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80</v>
      </c>
      <c r="BK89" s="218">
        <f>ROUND(I89*H89,2)</f>
        <v>0</v>
      </c>
      <c r="BL89" s="18" t="s">
        <v>469</v>
      </c>
      <c r="BM89" s="217" t="s">
        <v>474</v>
      </c>
    </row>
    <row r="90" s="2" customFormat="1">
      <c r="A90" s="39"/>
      <c r="B90" s="40"/>
      <c r="C90" s="41"/>
      <c r="D90" s="219" t="s">
        <v>130</v>
      </c>
      <c r="E90" s="41"/>
      <c r="F90" s="220" t="s">
        <v>471</v>
      </c>
      <c r="G90" s="41"/>
      <c r="H90" s="41"/>
      <c r="I90" s="221"/>
      <c r="J90" s="41"/>
      <c r="K90" s="41"/>
      <c r="L90" s="45"/>
      <c r="M90" s="222"/>
      <c r="N90" s="22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130</v>
      </c>
      <c r="AU90" s="18" t="s">
        <v>83</v>
      </c>
    </row>
    <row r="91" s="13" customFormat="1">
      <c r="A91" s="13"/>
      <c r="B91" s="224"/>
      <c r="C91" s="225"/>
      <c r="D91" s="219" t="s">
        <v>132</v>
      </c>
      <c r="E91" s="226" t="s">
        <v>19</v>
      </c>
      <c r="F91" s="227" t="s">
        <v>475</v>
      </c>
      <c r="G91" s="225"/>
      <c r="H91" s="228">
        <v>1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132</v>
      </c>
      <c r="AU91" s="234" t="s">
        <v>83</v>
      </c>
      <c r="AV91" s="13" t="s">
        <v>83</v>
      </c>
      <c r="AW91" s="13" t="s">
        <v>33</v>
      </c>
      <c r="AX91" s="13" t="s">
        <v>80</v>
      </c>
      <c r="AY91" s="234" t="s">
        <v>121</v>
      </c>
    </row>
    <row r="92" s="2" customFormat="1" ht="16.5" customHeight="1">
      <c r="A92" s="39"/>
      <c r="B92" s="40"/>
      <c r="C92" s="206" t="s">
        <v>140</v>
      </c>
      <c r="D92" s="206" t="s">
        <v>123</v>
      </c>
      <c r="E92" s="207" t="s">
        <v>476</v>
      </c>
      <c r="F92" s="208" t="s">
        <v>477</v>
      </c>
      <c r="G92" s="209" t="s">
        <v>468</v>
      </c>
      <c r="H92" s="210">
        <v>1</v>
      </c>
      <c r="I92" s="211"/>
      <c r="J92" s="212">
        <f>ROUND(I92*H92,2)</f>
        <v>0</v>
      </c>
      <c r="K92" s="208" t="s">
        <v>127</v>
      </c>
      <c r="L92" s="45"/>
      <c r="M92" s="213" t="s">
        <v>19</v>
      </c>
      <c r="N92" s="214" t="s">
        <v>43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469</v>
      </c>
      <c r="AT92" s="217" t="s">
        <v>123</v>
      </c>
      <c r="AU92" s="217" t="s">
        <v>83</v>
      </c>
      <c r="AY92" s="18" t="s">
        <v>121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80</v>
      </c>
      <c r="BK92" s="218">
        <f>ROUND(I92*H92,2)</f>
        <v>0</v>
      </c>
      <c r="BL92" s="18" t="s">
        <v>469</v>
      </c>
      <c r="BM92" s="217" t="s">
        <v>478</v>
      </c>
    </row>
    <row r="93" s="2" customFormat="1">
      <c r="A93" s="39"/>
      <c r="B93" s="40"/>
      <c r="C93" s="41"/>
      <c r="D93" s="219" t="s">
        <v>130</v>
      </c>
      <c r="E93" s="41"/>
      <c r="F93" s="220" t="s">
        <v>471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130</v>
      </c>
      <c r="AU93" s="18" t="s">
        <v>83</v>
      </c>
    </row>
    <row r="94" s="2" customFormat="1" ht="16.5" customHeight="1">
      <c r="A94" s="39"/>
      <c r="B94" s="40"/>
      <c r="C94" s="206" t="s">
        <v>128</v>
      </c>
      <c r="D94" s="206" t="s">
        <v>123</v>
      </c>
      <c r="E94" s="207" t="s">
        <v>479</v>
      </c>
      <c r="F94" s="208" t="s">
        <v>480</v>
      </c>
      <c r="G94" s="209" t="s">
        <v>468</v>
      </c>
      <c r="H94" s="210">
        <v>1</v>
      </c>
      <c r="I94" s="211"/>
      <c r="J94" s="212">
        <f>ROUND(I94*H94,2)</f>
        <v>0</v>
      </c>
      <c r="K94" s="208" t="s">
        <v>127</v>
      </c>
      <c r="L94" s="45"/>
      <c r="M94" s="213" t="s">
        <v>19</v>
      </c>
      <c r="N94" s="214" t="s">
        <v>43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469</v>
      </c>
      <c r="AT94" s="217" t="s">
        <v>123</v>
      </c>
      <c r="AU94" s="217" t="s">
        <v>83</v>
      </c>
      <c r="AY94" s="18" t="s">
        <v>121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80</v>
      </c>
      <c r="BK94" s="218">
        <f>ROUND(I94*H94,2)</f>
        <v>0</v>
      </c>
      <c r="BL94" s="18" t="s">
        <v>469</v>
      </c>
      <c r="BM94" s="217" t="s">
        <v>481</v>
      </c>
    </row>
    <row r="95" s="2" customFormat="1">
      <c r="A95" s="39"/>
      <c r="B95" s="40"/>
      <c r="C95" s="41"/>
      <c r="D95" s="219" t="s">
        <v>130</v>
      </c>
      <c r="E95" s="41"/>
      <c r="F95" s="220" t="s">
        <v>471</v>
      </c>
      <c r="G95" s="41"/>
      <c r="H95" s="41"/>
      <c r="I95" s="221"/>
      <c r="J95" s="41"/>
      <c r="K95" s="41"/>
      <c r="L95" s="45"/>
      <c r="M95" s="222"/>
      <c r="N95" s="22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130</v>
      </c>
      <c r="AU95" s="18" t="s">
        <v>83</v>
      </c>
    </row>
    <row r="96" s="13" customFormat="1">
      <c r="A96" s="13"/>
      <c r="B96" s="224"/>
      <c r="C96" s="225"/>
      <c r="D96" s="219" t="s">
        <v>132</v>
      </c>
      <c r="E96" s="226" t="s">
        <v>19</v>
      </c>
      <c r="F96" s="227" t="s">
        <v>482</v>
      </c>
      <c r="G96" s="225"/>
      <c r="H96" s="228">
        <v>1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132</v>
      </c>
      <c r="AU96" s="234" t="s">
        <v>83</v>
      </c>
      <c r="AV96" s="13" t="s">
        <v>83</v>
      </c>
      <c r="AW96" s="13" t="s">
        <v>33</v>
      </c>
      <c r="AX96" s="13" t="s">
        <v>80</v>
      </c>
      <c r="AY96" s="234" t="s">
        <v>121</v>
      </c>
    </row>
    <row r="97" s="2" customFormat="1" ht="16.5" customHeight="1">
      <c r="A97" s="39"/>
      <c r="B97" s="40"/>
      <c r="C97" s="206" t="s">
        <v>184</v>
      </c>
      <c r="D97" s="206" t="s">
        <v>123</v>
      </c>
      <c r="E97" s="207" t="s">
        <v>483</v>
      </c>
      <c r="F97" s="208" t="s">
        <v>484</v>
      </c>
      <c r="G97" s="209" t="s">
        <v>468</v>
      </c>
      <c r="H97" s="210">
        <v>1</v>
      </c>
      <c r="I97" s="211"/>
      <c r="J97" s="212">
        <f>ROUND(I97*H97,2)</f>
        <v>0</v>
      </c>
      <c r="K97" s="208" t="s">
        <v>127</v>
      </c>
      <c r="L97" s="45"/>
      <c r="M97" s="213" t="s">
        <v>19</v>
      </c>
      <c r="N97" s="214" t="s">
        <v>43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469</v>
      </c>
      <c r="AT97" s="217" t="s">
        <v>123</v>
      </c>
      <c r="AU97" s="217" t="s">
        <v>83</v>
      </c>
      <c r="AY97" s="18" t="s">
        <v>121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80</v>
      </c>
      <c r="BK97" s="218">
        <f>ROUND(I97*H97,2)</f>
        <v>0</v>
      </c>
      <c r="BL97" s="18" t="s">
        <v>469</v>
      </c>
      <c r="BM97" s="217" t="s">
        <v>485</v>
      </c>
    </row>
    <row r="98" s="2" customFormat="1">
      <c r="A98" s="39"/>
      <c r="B98" s="40"/>
      <c r="C98" s="41"/>
      <c r="D98" s="219" t="s">
        <v>130</v>
      </c>
      <c r="E98" s="41"/>
      <c r="F98" s="220" t="s">
        <v>471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130</v>
      </c>
      <c r="AU98" s="18" t="s">
        <v>83</v>
      </c>
    </row>
    <row r="99" s="13" customFormat="1">
      <c r="A99" s="13"/>
      <c r="B99" s="224"/>
      <c r="C99" s="225"/>
      <c r="D99" s="219" t="s">
        <v>132</v>
      </c>
      <c r="E99" s="226" t="s">
        <v>19</v>
      </c>
      <c r="F99" s="227" t="s">
        <v>486</v>
      </c>
      <c r="G99" s="225"/>
      <c r="H99" s="228">
        <v>1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132</v>
      </c>
      <c r="AU99" s="234" t="s">
        <v>83</v>
      </c>
      <c r="AV99" s="13" t="s">
        <v>83</v>
      </c>
      <c r="AW99" s="13" t="s">
        <v>33</v>
      </c>
      <c r="AX99" s="13" t="s">
        <v>80</v>
      </c>
      <c r="AY99" s="234" t="s">
        <v>121</v>
      </c>
    </row>
    <row r="100" s="12" customFormat="1" ht="22.8" customHeight="1">
      <c r="A100" s="12"/>
      <c r="B100" s="190"/>
      <c r="C100" s="191"/>
      <c r="D100" s="192" t="s">
        <v>71</v>
      </c>
      <c r="E100" s="204" t="s">
        <v>487</v>
      </c>
      <c r="F100" s="204" t="s">
        <v>488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SUM(P101:P107)</f>
        <v>0</v>
      </c>
      <c r="Q100" s="198"/>
      <c r="R100" s="199">
        <f>SUM(R101:R107)</f>
        <v>0</v>
      </c>
      <c r="S100" s="198"/>
      <c r="T100" s="200">
        <f>SUM(T101:T107)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184</v>
      </c>
      <c r="AT100" s="202" t="s">
        <v>71</v>
      </c>
      <c r="AU100" s="202" t="s">
        <v>80</v>
      </c>
      <c r="AY100" s="201" t="s">
        <v>121</v>
      </c>
      <c r="BK100" s="203">
        <f>SUM(BK101:BK107)</f>
        <v>0</v>
      </c>
    </row>
    <row r="101" s="2" customFormat="1" ht="16.5" customHeight="1">
      <c r="A101" s="39"/>
      <c r="B101" s="40"/>
      <c r="C101" s="206" t="s">
        <v>190</v>
      </c>
      <c r="D101" s="206" t="s">
        <v>123</v>
      </c>
      <c r="E101" s="207" t="s">
        <v>489</v>
      </c>
      <c r="F101" s="208" t="s">
        <v>490</v>
      </c>
      <c r="G101" s="209" t="s">
        <v>468</v>
      </c>
      <c r="H101" s="210">
        <v>1</v>
      </c>
      <c r="I101" s="211"/>
      <c r="J101" s="212">
        <f>ROUND(I101*H101,2)</f>
        <v>0</v>
      </c>
      <c r="K101" s="208" t="s">
        <v>127</v>
      </c>
      <c r="L101" s="45"/>
      <c r="M101" s="213" t="s">
        <v>19</v>
      </c>
      <c r="N101" s="214" t="s">
        <v>43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469</v>
      </c>
      <c r="AT101" s="217" t="s">
        <v>123</v>
      </c>
      <c r="AU101" s="217" t="s">
        <v>83</v>
      </c>
      <c r="AY101" s="18" t="s">
        <v>121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80</v>
      </c>
      <c r="BK101" s="218">
        <f>ROUND(I101*H101,2)</f>
        <v>0</v>
      </c>
      <c r="BL101" s="18" t="s">
        <v>469</v>
      </c>
      <c r="BM101" s="217" t="s">
        <v>491</v>
      </c>
    </row>
    <row r="102" s="2" customFormat="1">
      <c r="A102" s="39"/>
      <c r="B102" s="40"/>
      <c r="C102" s="41"/>
      <c r="D102" s="219" t="s">
        <v>130</v>
      </c>
      <c r="E102" s="41"/>
      <c r="F102" s="220" t="s">
        <v>492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130</v>
      </c>
      <c r="AU102" s="18" t="s">
        <v>83</v>
      </c>
    </row>
    <row r="103" s="2" customFormat="1">
      <c r="A103" s="39"/>
      <c r="B103" s="40"/>
      <c r="C103" s="206" t="s">
        <v>199</v>
      </c>
      <c r="D103" s="206" t="s">
        <v>123</v>
      </c>
      <c r="E103" s="207" t="s">
        <v>493</v>
      </c>
      <c r="F103" s="208" t="s">
        <v>494</v>
      </c>
      <c r="G103" s="209" t="s">
        <v>468</v>
      </c>
      <c r="H103" s="210">
        <v>1</v>
      </c>
      <c r="I103" s="211"/>
      <c r="J103" s="212">
        <f>ROUND(I103*H103,2)</f>
        <v>0</v>
      </c>
      <c r="K103" s="208" t="s">
        <v>127</v>
      </c>
      <c r="L103" s="45"/>
      <c r="M103" s="213" t="s">
        <v>19</v>
      </c>
      <c r="N103" s="214" t="s">
        <v>43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469</v>
      </c>
      <c r="AT103" s="217" t="s">
        <v>123</v>
      </c>
      <c r="AU103" s="217" t="s">
        <v>83</v>
      </c>
      <c r="AY103" s="18" t="s">
        <v>121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80</v>
      </c>
      <c r="BK103" s="218">
        <f>ROUND(I103*H103,2)</f>
        <v>0</v>
      </c>
      <c r="BL103" s="18" t="s">
        <v>469</v>
      </c>
      <c r="BM103" s="217" t="s">
        <v>495</v>
      </c>
    </row>
    <row r="104" s="2" customFormat="1">
      <c r="A104" s="39"/>
      <c r="B104" s="40"/>
      <c r="C104" s="41"/>
      <c r="D104" s="219" t="s">
        <v>130</v>
      </c>
      <c r="E104" s="41"/>
      <c r="F104" s="220" t="s">
        <v>496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130</v>
      </c>
      <c r="AU104" s="18" t="s">
        <v>83</v>
      </c>
    </row>
    <row r="105" s="13" customFormat="1">
      <c r="A105" s="13"/>
      <c r="B105" s="224"/>
      <c r="C105" s="225"/>
      <c r="D105" s="219" t="s">
        <v>132</v>
      </c>
      <c r="E105" s="226" t="s">
        <v>19</v>
      </c>
      <c r="F105" s="227" t="s">
        <v>497</v>
      </c>
      <c r="G105" s="225"/>
      <c r="H105" s="228">
        <v>1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132</v>
      </c>
      <c r="AU105" s="234" t="s">
        <v>83</v>
      </c>
      <c r="AV105" s="13" t="s">
        <v>83</v>
      </c>
      <c r="AW105" s="13" t="s">
        <v>33</v>
      </c>
      <c r="AX105" s="13" t="s">
        <v>80</v>
      </c>
      <c r="AY105" s="234" t="s">
        <v>121</v>
      </c>
    </row>
    <row r="106" s="2" customFormat="1">
      <c r="A106" s="39"/>
      <c r="B106" s="40"/>
      <c r="C106" s="206" t="s">
        <v>205</v>
      </c>
      <c r="D106" s="206" t="s">
        <v>123</v>
      </c>
      <c r="E106" s="207" t="s">
        <v>498</v>
      </c>
      <c r="F106" s="208" t="s">
        <v>499</v>
      </c>
      <c r="G106" s="209" t="s">
        <v>468</v>
      </c>
      <c r="H106" s="210">
        <v>1</v>
      </c>
      <c r="I106" s="211"/>
      <c r="J106" s="212">
        <f>ROUND(I106*H106,2)</f>
        <v>0</v>
      </c>
      <c r="K106" s="208" t="s">
        <v>127</v>
      </c>
      <c r="L106" s="45"/>
      <c r="M106" s="213" t="s">
        <v>19</v>
      </c>
      <c r="N106" s="214" t="s">
        <v>43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469</v>
      </c>
      <c r="AT106" s="217" t="s">
        <v>123</v>
      </c>
      <c r="AU106" s="217" t="s">
        <v>83</v>
      </c>
      <c r="AY106" s="18" t="s">
        <v>121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80</v>
      </c>
      <c r="BK106" s="218">
        <f>ROUND(I106*H106,2)</f>
        <v>0</v>
      </c>
      <c r="BL106" s="18" t="s">
        <v>469</v>
      </c>
      <c r="BM106" s="217" t="s">
        <v>500</v>
      </c>
    </row>
    <row r="107" s="2" customFormat="1">
      <c r="A107" s="39"/>
      <c r="B107" s="40"/>
      <c r="C107" s="41"/>
      <c r="D107" s="219" t="s">
        <v>130</v>
      </c>
      <c r="E107" s="41"/>
      <c r="F107" s="220" t="s">
        <v>496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130</v>
      </c>
      <c r="AU107" s="18" t="s">
        <v>83</v>
      </c>
    </row>
    <row r="108" s="12" customFormat="1" ht="22.8" customHeight="1">
      <c r="A108" s="12"/>
      <c r="B108" s="190"/>
      <c r="C108" s="191"/>
      <c r="D108" s="192" t="s">
        <v>71</v>
      </c>
      <c r="E108" s="204" t="s">
        <v>501</v>
      </c>
      <c r="F108" s="204" t="s">
        <v>502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SUM(P109:P112)</f>
        <v>0</v>
      </c>
      <c r="Q108" s="198"/>
      <c r="R108" s="199">
        <f>SUM(R109:R112)</f>
        <v>0</v>
      </c>
      <c r="S108" s="198"/>
      <c r="T108" s="200">
        <f>SUM(T109:T112)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184</v>
      </c>
      <c r="AT108" s="202" t="s">
        <v>71</v>
      </c>
      <c r="AU108" s="202" t="s">
        <v>80</v>
      </c>
      <c r="AY108" s="201" t="s">
        <v>121</v>
      </c>
      <c r="BK108" s="203">
        <f>SUM(BK109:BK112)</f>
        <v>0</v>
      </c>
    </row>
    <row r="109" s="2" customFormat="1" ht="16.5" customHeight="1">
      <c r="A109" s="39"/>
      <c r="B109" s="40"/>
      <c r="C109" s="206" t="s">
        <v>210</v>
      </c>
      <c r="D109" s="206" t="s">
        <v>123</v>
      </c>
      <c r="E109" s="207" t="s">
        <v>503</v>
      </c>
      <c r="F109" s="208" t="s">
        <v>504</v>
      </c>
      <c r="G109" s="209" t="s">
        <v>468</v>
      </c>
      <c r="H109" s="210">
        <v>1</v>
      </c>
      <c r="I109" s="211"/>
      <c r="J109" s="212">
        <f>ROUND(I109*H109,2)</f>
        <v>0</v>
      </c>
      <c r="K109" s="208" t="s">
        <v>127</v>
      </c>
      <c r="L109" s="45"/>
      <c r="M109" s="213" t="s">
        <v>19</v>
      </c>
      <c r="N109" s="214" t="s">
        <v>43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469</v>
      </c>
      <c r="AT109" s="217" t="s">
        <v>123</v>
      </c>
      <c r="AU109" s="217" t="s">
        <v>83</v>
      </c>
      <c r="AY109" s="18" t="s">
        <v>121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80</v>
      </c>
      <c r="BK109" s="218">
        <f>ROUND(I109*H109,2)</f>
        <v>0</v>
      </c>
      <c r="BL109" s="18" t="s">
        <v>469</v>
      </c>
      <c r="BM109" s="217" t="s">
        <v>505</v>
      </c>
    </row>
    <row r="110" s="2" customFormat="1">
      <c r="A110" s="39"/>
      <c r="B110" s="40"/>
      <c r="C110" s="41"/>
      <c r="D110" s="219" t="s">
        <v>130</v>
      </c>
      <c r="E110" s="41"/>
      <c r="F110" s="220" t="s">
        <v>506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130</v>
      </c>
      <c r="AU110" s="18" t="s">
        <v>83</v>
      </c>
    </row>
    <row r="111" s="2" customFormat="1" ht="16.5" customHeight="1">
      <c r="A111" s="39"/>
      <c r="B111" s="40"/>
      <c r="C111" s="206" t="s">
        <v>217</v>
      </c>
      <c r="D111" s="206" t="s">
        <v>123</v>
      </c>
      <c r="E111" s="207" t="s">
        <v>507</v>
      </c>
      <c r="F111" s="208" t="s">
        <v>508</v>
      </c>
      <c r="G111" s="209" t="s">
        <v>468</v>
      </c>
      <c r="H111" s="210">
        <v>1</v>
      </c>
      <c r="I111" s="211"/>
      <c r="J111" s="212">
        <f>ROUND(I111*H111,2)</f>
        <v>0</v>
      </c>
      <c r="K111" s="208" t="s">
        <v>127</v>
      </c>
      <c r="L111" s="45"/>
      <c r="M111" s="213" t="s">
        <v>19</v>
      </c>
      <c r="N111" s="214" t="s">
        <v>43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469</v>
      </c>
      <c r="AT111" s="217" t="s">
        <v>123</v>
      </c>
      <c r="AU111" s="217" t="s">
        <v>83</v>
      </c>
      <c r="AY111" s="18" t="s">
        <v>121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80</v>
      </c>
      <c r="BK111" s="218">
        <f>ROUND(I111*H111,2)</f>
        <v>0</v>
      </c>
      <c r="BL111" s="18" t="s">
        <v>469</v>
      </c>
      <c r="BM111" s="217" t="s">
        <v>509</v>
      </c>
    </row>
    <row r="112" s="2" customFormat="1">
      <c r="A112" s="39"/>
      <c r="B112" s="40"/>
      <c r="C112" s="41"/>
      <c r="D112" s="219" t="s">
        <v>130</v>
      </c>
      <c r="E112" s="41"/>
      <c r="F112" s="220" t="s">
        <v>506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130</v>
      </c>
      <c r="AU112" s="18" t="s">
        <v>83</v>
      </c>
    </row>
    <row r="113" s="12" customFormat="1" ht="22.8" customHeight="1">
      <c r="A113" s="12"/>
      <c r="B113" s="190"/>
      <c r="C113" s="191"/>
      <c r="D113" s="192" t="s">
        <v>71</v>
      </c>
      <c r="E113" s="204" t="s">
        <v>510</v>
      </c>
      <c r="F113" s="204" t="s">
        <v>511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SUM(P114:P115)</f>
        <v>0</v>
      </c>
      <c r="Q113" s="198"/>
      <c r="R113" s="199">
        <f>SUM(R114:R115)</f>
        <v>0</v>
      </c>
      <c r="S113" s="198"/>
      <c r="T113" s="200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184</v>
      </c>
      <c r="AT113" s="202" t="s">
        <v>71</v>
      </c>
      <c r="AU113" s="202" t="s">
        <v>80</v>
      </c>
      <c r="AY113" s="201" t="s">
        <v>121</v>
      </c>
      <c r="BK113" s="203">
        <f>SUM(BK114:BK115)</f>
        <v>0</v>
      </c>
    </row>
    <row r="114" s="2" customFormat="1" ht="16.5" customHeight="1">
      <c r="A114" s="39"/>
      <c r="B114" s="40"/>
      <c r="C114" s="206" t="s">
        <v>224</v>
      </c>
      <c r="D114" s="206" t="s">
        <v>123</v>
      </c>
      <c r="E114" s="207" t="s">
        <v>512</v>
      </c>
      <c r="F114" s="208" t="s">
        <v>513</v>
      </c>
      <c r="G114" s="209" t="s">
        <v>468</v>
      </c>
      <c r="H114" s="210">
        <v>1</v>
      </c>
      <c r="I114" s="211"/>
      <c r="J114" s="212">
        <f>ROUND(I114*H114,2)</f>
        <v>0</v>
      </c>
      <c r="K114" s="208" t="s">
        <v>19</v>
      </c>
      <c r="L114" s="45"/>
      <c r="M114" s="213" t="s">
        <v>19</v>
      </c>
      <c r="N114" s="214" t="s">
        <v>43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469</v>
      </c>
      <c r="AT114" s="217" t="s">
        <v>123</v>
      </c>
      <c r="AU114" s="217" t="s">
        <v>83</v>
      </c>
      <c r="AY114" s="18" t="s">
        <v>121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80</v>
      </c>
      <c r="BK114" s="218">
        <f>ROUND(I114*H114,2)</f>
        <v>0</v>
      </c>
      <c r="BL114" s="18" t="s">
        <v>469</v>
      </c>
      <c r="BM114" s="217" t="s">
        <v>514</v>
      </c>
    </row>
    <row r="115" s="2" customFormat="1">
      <c r="A115" s="39"/>
      <c r="B115" s="40"/>
      <c r="C115" s="41"/>
      <c r="D115" s="219" t="s">
        <v>515</v>
      </c>
      <c r="E115" s="41"/>
      <c r="F115" s="220" t="s">
        <v>516</v>
      </c>
      <c r="G115" s="41"/>
      <c r="H115" s="41"/>
      <c r="I115" s="221"/>
      <c r="J115" s="41"/>
      <c r="K115" s="41"/>
      <c r="L115" s="45"/>
      <c r="M115" s="266"/>
      <c r="N115" s="267"/>
      <c r="O115" s="268"/>
      <c r="P115" s="268"/>
      <c r="Q115" s="268"/>
      <c r="R115" s="268"/>
      <c r="S115" s="268"/>
      <c r="T115" s="26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515</v>
      </c>
      <c r="AU115" s="18" t="s">
        <v>83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UATSCMWMB1tdK97pce8tzFU7/QhS/JXwppF37wTC0UWf6GCZEkzgGiDw1BnArAPhE96Cuz81WKMJXlhtftdzyQ==" hashValue="5B8ZYPlkHZvrszuoHP/6h2D8wZfzE5mxRymf3s8ZKsbpi1pHfVtu/mjgy9BkxzDq1hWzFlSS4Bd2P+Apf9jwiw==" algorithmName="SHA-512" password="CC35"/>
  <autoFilter ref="C83:K11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517</v>
      </c>
      <c r="H4" s="21"/>
    </row>
    <row r="5" s="1" customFormat="1" ht="12" customHeight="1">
      <c r="B5" s="21"/>
      <c r="C5" s="270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1" t="s">
        <v>16</v>
      </c>
      <c r="D6" s="272" t="s">
        <v>17</v>
      </c>
      <c r="E6" s="1"/>
      <c r="F6" s="1"/>
      <c r="H6" s="21"/>
    </row>
    <row r="7" s="1" customFormat="1" ht="16.5" customHeight="1">
      <c r="B7" s="21"/>
      <c r="C7" s="134" t="s">
        <v>23</v>
      </c>
      <c r="D7" s="139" t="str">
        <f>'Rekapitulace stavby'!AN8</f>
        <v>11. 7. 2021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9"/>
      <c r="B9" s="273"/>
      <c r="C9" s="274" t="s">
        <v>53</v>
      </c>
      <c r="D9" s="275" t="s">
        <v>54</v>
      </c>
      <c r="E9" s="275" t="s">
        <v>108</v>
      </c>
      <c r="F9" s="276" t="s">
        <v>518</v>
      </c>
      <c r="G9" s="179"/>
      <c r="H9" s="273"/>
    </row>
    <row r="10" s="2" customFormat="1" ht="26.4" customHeight="1">
      <c r="A10" s="39"/>
      <c r="B10" s="45"/>
      <c r="C10" s="277" t="s">
        <v>519</v>
      </c>
      <c r="D10" s="277" t="s">
        <v>78</v>
      </c>
      <c r="E10" s="39"/>
      <c r="F10" s="39"/>
      <c r="G10" s="39"/>
      <c r="H10" s="45"/>
    </row>
    <row r="11" s="2" customFormat="1" ht="16.8" customHeight="1">
      <c r="A11" s="39"/>
      <c r="B11" s="45"/>
      <c r="C11" s="278" t="s">
        <v>354</v>
      </c>
      <c r="D11" s="279" t="s">
        <v>19</v>
      </c>
      <c r="E11" s="280" t="s">
        <v>19</v>
      </c>
      <c r="F11" s="281">
        <v>597.5</v>
      </c>
      <c r="G11" s="39"/>
      <c r="H11" s="45"/>
    </row>
    <row r="12" s="2" customFormat="1" ht="16.8" customHeight="1">
      <c r="A12" s="39"/>
      <c r="B12" s="45"/>
      <c r="C12" s="282" t="s">
        <v>19</v>
      </c>
      <c r="D12" s="282" t="s">
        <v>351</v>
      </c>
      <c r="E12" s="18" t="s">
        <v>19</v>
      </c>
      <c r="F12" s="283">
        <v>592</v>
      </c>
      <c r="G12" s="39"/>
      <c r="H12" s="45"/>
    </row>
    <row r="13" s="2" customFormat="1" ht="16.8" customHeight="1">
      <c r="A13" s="39"/>
      <c r="B13" s="45"/>
      <c r="C13" s="282" t="s">
        <v>19</v>
      </c>
      <c r="D13" s="282" t="s">
        <v>352</v>
      </c>
      <c r="E13" s="18" t="s">
        <v>19</v>
      </c>
      <c r="F13" s="283">
        <v>-17</v>
      </c>
      <c r="G13" s="39"/>
      <c r="H13" s="45"/>
    </row>
    <row r="14" s="2" customFormat="1" ht="16.8" customHeight="1">
      <c r="A14" s="39"/>
      <c r="B14" s="45"/>
      <c r="C14" s="282" t="s">
        <v>19</v>
      </c>
      <c r="D14" s="282" t="s">
        <v>353</v>
      </c>
      <c r="E14" s="18" t="s">
        <v>19</v>
      </c>
      <c r="F14" s="283">
        <v>22.5</v>
      </c>
      <c r="G14" s="39"/>
      <c r="H14" s="45"/>
    </row>
    <row r="15" s="2" customFormat="1" ht="16.8" customHeight="1">
      <c r="A15" s="39"/>
      <c r="B15" s="45"/>
      <c r="C15" s="282" t="s">
        <v>354</v>
      </c>
      <c r="D15" s="282" t="s">
        <v>134</v>
      </c>
      <c r="E15" s="18" t="s">
        <v>19</v>
      </c>
      <c r="F15" s="283">
        <v>597.5</v>
      </c>
      <c r="G15" s="39"/>
      <c r="H15" s="45"/>
    </row>
    <row r="16" s="2" customFormat="1" ht="16.8" customHeight="1">
      <c r="A16" s="39"/>
      <c r="B16" s="45"/>
      <c r="C16" s="278" t="s">
        <v>520</v>
      </c>
      <c r="D16" s="279" t="s">
        <v>19</v>
      </c>
      <c r="E16" s="280" t="s">
        <v>19</v>
      </c>
      <c r="F16" s="281">
        <v>406.39999999999998</v>
      </c>
      <c r="G16" s="39"/>
      <c r="H16" s="45"/>
    </row>
    <row r="17" s="2" customFormat="1" ht="16.8" customHeight="1">
      <c r="A17" s="39"/>
      <c r="B17" s="45"/>
      <c r="C17" s="282" t="s">
        <v>520</v>
      </c>
      <c r="D17" s="282" t="s">
        <v>521</v>
      </c>
      <c r="E17" s="18" t="s">
        <v>19</v>
      </c>
      <c r="F17" s="283">
        <v>406.39999999999998</v>
      </c>
      <c r="G17" s="39"/>
      <c r="H17" s="45"/>
    </row>
    <row r="18" s="2" customFormat="1" ht="16.8" customHeight="1">
      <c r="A18" s="39"/>
      <c r="B18" s="45"/>
      <c r="C18" s="278" t="s">
        <v>183</v>
      </c>
      <c r="D18" s="279" t="s">
        <v>19</v>
      </c>
      <c r="E18" s="280" t="s">
        <v>19</v>
      </c>
      <c r="F18" s="281">
        <v>628.18499999999995</v>
      </c>
      <c r="G18" s="39"/>
      <c r="H18" s="45"/>
    </row>
    <row r="19" s="2" customFormat="1" ht="16.8" customHeight="1">
      <c r="A19" s="39"/>
      <c r="B19" s="45"/>
      <c r="C19" s="282" t="s">
        <v>19</v>
      </c>
      <c r="D19" s="282" t="s">
        <v>151</v>
      </c>
      <c r="E19" s="18" t="s">
        <v>19</v>
      </c>
      <c r="F19" s="283">
        <v>0</v>
      </c>
      <c r="G19" s="39"/>
      <c r="H19" s="45"/>
    </row>
    <row r="20" s="2" customFormat="1" ht="16.8" customHeight="1">
      <c r="A20" s="39"/>
      <c r="B20" s="45"/>
      <c r="C20" s="282" t="s">
        <v>19</v>
      </c>
      <c r="D20" s="282" t="s">
        <v>152</v>
      </c>
      <c r="E20" s="18" t="s">
        <v>19</v>
      </c>
      <c r="F20" s="283">
        <v>23</v>
      </c>
      <c r="G20" s="39"/>
      <c r="H20" s="45"/>
    </row>
    <row r="21" s="2" customFormat="1" ht="16.8" customHeight="1">
      <c r="A21" s="39"/>
      <c r="B21" s="45"/>
      <c r="C21" s="282" t="s">
        <v>19</v>
      </c>
      <c r="D21" s="282" t="s">
        <v>153</v>
      </c>
      <c r="E21" s="18" t="s">
        <v>19</v>
      </c>
      <c r="F21" s="283">
        <v>54</v>
      </c>
      <c r="G21" s="39"/>
      <c r="H21" s="45"/>
    </row>
    <row r="22" s="2" customFormat="1" ht="16.8" customHeight="1">
      <c r="A22" s="39"/>
      <c r="B22" s="45"/>
      <c r="C22" s="282" t="s">
        <v>19</v>
      </c>
      <c r="D22" s="282" t="s">
        <v>154</v>
      </c>
      <c r="E22" s="18" t="s">
        <v>19</v>
      </c>
      <c r="F22" s="283">
        <v>51.5</v>
      </c>
      <c r="G22" s="39"/>
      <c r="H22" s="45"/>
    </row>
    <row r="23" s="2" customFormat="1" ht="16.8" customHeight="1">
      <c r="A23" s="39"/>
      <c r="B23" s="45"/>
      <c r="C23" s="282" t="s">
        <v>19</v>
      </c>
      <c r="D23" s="282" t="s">
        <v>155</v>
      </c>
      <c r="E23" s="18" t="s">
        <v>19</v>
      </c>
      <c r="F23" s="283">
        <v>41.5</v>
      </c>
      <c r="G23" s="39"/>
      <c r="H23" s="45"/>
    </row>
    <row r="24" s="2" customFormat="1" ht="16.8" customHeight="1">
      <c r="A24" s="39"/>
      <c r="B24" s="45"/>
      <c r="C24" s="282" t="s">
        <v>19</v>
      </c>
      <c r="D24" s="282" t="s">
        <v>156</v>
      </c>
      <c r="E24" s="18" t="s">
        <v>19</v>
      </c>
      <c r="F24" s="283">
        <v>46</v>
      </c>
      <c r="G24" s="39"/>
      <c r="H24" s="45"/>
    </row>
    <row r="25" s="2" customFormat="1" ht="16.8" customHeight="1">
      <c r="A25" s="39"/>
      <c r="B25" s="45"/>
      <c r="C25" s="282" t="s">
        <v>19</v>
      </c>
      <c r="D25" s="282" t="s">
        <v>157</v>
      </c>
      <c r="E25" s="18" t="s">
        <v>19</v>
      </c>
      <c r="F25" s="283">
        <v>54</v>
      </c>
      <c r="G25" s="39"/>
      <c r="H25" s="45"/>
    </row>
    <row r="26" s="2" customFormat="1" ht="16.8" customHeight="1">
      <c r="A26" s="39"/>
      <c r="B26" s="45"/>
      <c r="C26" s="282" t="s">
        <v>19</v>
      </c>
      <c r="D26" s="282" t="s">
        <v>158</v>
      </c>
      <c r="E26" s="18" t="s">
        <v>19</v>
      </c>
      <c r="F26" s="283">
        <v>60.5</v>
      </c>
      <c r="G26" s="39"/>
      <c r="H26" s="45"/>
    </row>
    <row r="27" s="2" customFormat="1" ht="16.8" customHeight="1">
      <c r="A27" s="39"/>
      <c r="B27" s="45"/>
      <c r="C27" s="282" t="s">
        <v>19</v>
      </c>
      <c r="D27" s="282" t="s">
        <v>159</v>
      </c>
      <c r="E27" s="18" t="s">
        <v>19</v>
      </c>
      <c r="F27" s="283">
        <v>55</v>
      </c>
      <c r="G27" s="39"/>
      <c r="H27" s="45"/>
    </row>
    <row r="28" s="2" customFormat="1" ht="16.8" customHeight="1">
      <c r="A28" s="39"/>
      <c r="B28" s="45"/>
      <c r="C28" s="282" t="s">
        <v>19</v>
      </c>
      <c r="D28" s="282" t="s">
        <v>160</v>
      </c>
      <c r="E28" s="18" t="s">
        <v>19</v>
      </c>
      <c r="F28" s="283">
        <v>38.5</v>
      </c>
      <c r="G28" s="39"/>
      <c r="H28" s="45"/>
    </row>
    <row r="29" s="2" customFormat="1" ht="16.8" customHeight="1">
      <c r="A29" s="39"/>
      <c r="B29" s="45"/>
      <c r="C29" s="282" t="s">
        <v>19</v>
      </c>
      <c r="D29" s="282" t="s">
        <v>161</v>
      </c>
      <c r="E29" s="18" t="s">
        <v>19</v>
      </c>
      <c r="F29" s="283">
        <v>34.5</v>
      </c>
      <c r="G29" s="39"/>
      <c r="H29" s="45"/>
    </row>
    <row r="30" s="2" customFormat="1" ht="16.8" customHeight="1">
      <c r="A30" s="39"/>
      <c r="B30" s="45"/>
      <c r="C30" s="282" t="s">
        <v>19</v>
      </c>
      <c r="D30" s="282" t="s">
        <v>162</v>
      </c>
      <c r="E30" s="18" t="s">
        <v>19</v>
      </c>
      <c r="F30" s="283">
        <v>45.5</v>
      </c>
      <c r="G30" s="39"/>
      <c r="H30" s="45"/>
    </row>
    <row r="31" s="2" customFormat="1" ht="16.8" customHeight="1">
      <c r="A31" s="39"/>
      <c r="B31" s="45"/>
      <c r="C31" s="282" t="s">
        <v>19</v>
      </c>
      <c r="D31" s="282" t="s">
        <v>163</v>
      </c>
      <c r="E31" s="18" t="s">
        <v>19</v>
      </c>
      <c r="F31" s="283">
        <v>53</v>
      </c>
      <c r="G31" s="39"/>
      <c r="H31" s="45"/>
    </row>
    <row r="32" s="2" customFormat="1" ht="16.8" customHeight="1">
      <c r="A32" s="39"/>
      <c r="B32" s="45"/>
      <c r="C32" s="282" t="s">
        <v>19</v>
      </c>
      <c r="D32" s="282" t="s">
        <v>164</v>
      </c>
      <c r="E32" s="18" t="s">
        <v>19</v>
      </c>
      <c r="F32" s="283">
        <v>52.5</v>
      </c>
      <c r="G32" s="39"/>
      <c r="H32" s="45"/>
    </row>
    <row r="33" s="2" customFormat="1" ht="16.8" customHeight="1">
      <c r="A33" s="39"/>
      <c r="B33" s="45"/>
      <c r="C33" s="282" t="s">
        <v>19</v>
      </c>
      <c r="D33" s="282" t="s">
        <v>165</v>
      </c>
      <c r="E33" s="18" t="s">
        <v>19</v>
      </c>
      <c r="F33" s="283">
        <v>48.5</v>
      </c>
      <c r="G33" s="39"/>
      <c r="H33" s="45"/>
    </row>
    <row r="34" s="2" customFormat="1" ht="16.8" customHeight="1">
      <c r="A34" s="39"/>
      <c r="B34" s="45"/>
      <c r="C34" s="282" t="s">
        <v>19</v>
      </c>
      <c r="D34" s="282" t="s">
        <v>166</v>
      </c>
      <c r="E34" s="18" t="s">
        <v>19</v>
      </c>
      <c r="F34" s="283">
        <v>45.5</v>
      </c>
      <c r="G34" s="39"/>
      <c r="H34" s="45"/>
    </row>
    <row r="35" s="2" customFormat="1" ht="16.8" customHeight="1">
      <c r="A35" s="39"/>
      <c r="B35" s="45"/>
      <c r="C35" s="282" t="s">
        <v>19</v>
      </c>
      <c r="D35" s="282" t="s">
        <v>167</v>
      </c>
      <c r="E35" s="18" t="s">
        <v>19</v>
      </c>
      <c r="F35" s="283">
        <v>42</v>
      </c>
      <c r="G35" s="39"/>
      <c r="H35" s="45"/>
    </row>
    <row r="36" s="2" customFormat="1" ht="16.8" customHeight="1">
      <c r="A36" s="39"/>
      <c r="B36" s="45"/>
      <c r="C36" s="282" t="s">
        <v>19</v>
      </c>
      <c r="D36" s="282" t="s">
        <v>168</v>
      </c>
      <c r="E36" s="18" t="s">
        <v>19</v>
      </c>
      <c r="F36" s="283">
        <v>40.5</v>
      </c>
      <c r="G36" s="39"/>
      <c r="H36" s="45"/>
    </row>
    <row r="37" s="2" customFormat="1" ht="16.8" customHeight="1">
      <c r="A37" s="39"/>
      <c r="B37" s="45"/>
      <c r="C37" s="282" t="s">
        <v>19</v>
      </c>
      <c r="D37" s="282" t="s">
        <v>169</v>
      </c>
      <c r="E37" s="18" t="s">
        <v>19</v>
      </c>
      <c r="F37" s="283">
        <v>41.5</v>
      </c>
      <c r="G37" s="39"/>
      <c r="H37" s="45"/>
    </row>
    <row r="38" s="2" customFormat="1" ht="16.8" customHeight="1">
      <c r="A38" s="39"/>
      <c r="B38" s="45"/>
      <c r="C38" s="282" t="s">
        <v>19</v>
      </c>
      <c r="D38" s="282" t="s">
        <v>170</v>
      </c>
      <c r="E38" s="18" t="s">
        <v>19</v>
      </c>
      <c r="F38" s="283">
        <v>42.5</v>
      </c>
      <c r="G38" s="39"/>
      <c r="H38" s="45"/>
    </row>
    <row r="39" s="2" customFormat="1" ht="16.8" customHeight="1">
      <c r="A39" s="39"/>
      <c r="B39" s="45"/>
      <c r="C39" s="282" t="s">
        <v>19</v>
      </c>
      <c r="D39" s="282" t="s">
        <v>171</v>
      </c>
      <c r="E39" s="18" t="s">
        <v>19</v>
      </c>
      <c r="F39" s="283">
        <v>46</v>
      </c>
      <c r="G39" s="39"/>
      <c r="H39" s="45"/>
    </row>
    <row r="40" s="2" customFormat="1" ht="16.8" customHeight="1">
      <c r="A40" s="39"/>
      <c r="B40" s="45"/>
      <c r="C40" s="282" t="s">
        <v>19</v>
      </c>
      <c r="D40" s="282" t="s">
        <v>172</v>
      </c>
      <c r="E40" s="18" t="s">
        <v>19</v>
      </c>
      <c r="F40" s="283">
        <v>44.5</v>
      </c>
      <c r="G40" s="39"/>
      <c r="H40" s="45"/>
    </row>
    <row r="41" s="2" customFormat="1" ht="16.8" customHeight="1">
      <c r="A41" s="39"/>
      <c r="B41" s="45"/>
      <c r="C41" s="282" t="s">
        <v>19</v>
      </c>
      <c r="D41" s="282" t="s">
        <v>173</v>
      </c>
      <c r="E41" s="18" t="s">
        <v>19</v>
      </c>
      <c r="F41" s="283">
        <v>46</v>
      </c>
      <c r="G41" s="39"/>
      <c r="H41" s="45"/>
    </row>
    <row r="42" s="2" customFormat="1" ht="16.8" customHeight="1">
      <c r="A42" s="39"/>
      <c r="B42" s="45"/>
      <c r="C42" s="282" t="s">
        <v>19</v>
      </c>
      <c r="D42" s="282" t="s">
        <v>174</v>
      </c>
      <c r="E42" s="18" t="s">
        <v>19</v>
      </c>
      <c r="F42" s="283">
        <v>54.5</v>
      </c>
      <c r="G42" s="39"/>
      <c r="H42" s="45"/>
    </row>
    <row r="43" s="2" customFormat="1" ht="16.8" customHeight="1">
      <c r="A43" s="39"/>
      <c r="B43" s="45"/>
      <c r="C43" s="282" t="s">
        <v>19</v>
      </c>
      <c r="D43" s="282" t="s">
        <v>175</v>
      </c>
      <c r="E43" s="18" t="s">
        <v>19</v>
      </c>
      <c r="F43" s="283">
        <v>54.5</v>
      </c>
      <c r="G43" s="39"/>
      <c r="H43" s="45"/>
    </row>
    <row r="44" s="2" customFormat="1" ht="16.8" customHeight="1">
      <c r="A44" s="39"/>
      <c r="B44" s="45"/>
      <c r="C44" s="282" t="s">
        <v>19</v>
      </c>
      <c r="D44" s="282" t="s">
        <v>176</v>
      </c>
      <c r="E44" s="18" t="s">
        <v>19</v>
      </c>
      <c r="F44" s="283">
        <v>57.5</v>
      </c>
      <c r="G44" s="39"/>
      <c r="H44" s="45"/>
    </row>
    <row r="45" s="2" customFormat="1" ht="16.8" customHeight="1">
      <c r="A45" s="39"/>
      <c r="B45" s="45"/>
      <c r="C45" s="282" t="s">
        <v>19</v>
      </c>
      <c r="D45" s="282" t="s">
        <v>177</v>
      </c>
      <c r="E45" s="18" t="s">
        <v>19</v>
      </c>
      <c r="F45" s="283">
        <v>54.5</v>
      </c>
      <c r="G45" s="39"/>
      <c r="H45" s="45"/>
    </row>
    <row r="46" s="2" customFormat="1" ht="16.8" customHeight="1">
      <c r="A46" s="39"/>
      <c r="B46" s="45"/>
      <c r="C46" s="282" t="s">
        <v>19</v>
      </c>
      <c r="D46" s="282" t="s">
        <v>178</v>
      </c>
      <c r="E46" s="18" t="s">
        <v>19</v>
      </c>
      <c r="F46" s="283">
        <v>47</v>
      </c>
      <c r="G46" s="39"/>
      <c r="H46" s="45"/>
    </row>
    <row r="47" s="2" customFormat="1" ht="16.8" customHeight="1">
      <c r="A47" s="39"/>
      <c r="B47" s="45"/>
      <c r="C47" s="282" t="s">
        <v>19</v>
      </c>
      <c r="D47" s="282" t="s">
        <v>179</v>
      </c>
      <c r="E47" s="18" t="s">
        <v>19</v>
      </c>
      <c r="F47" s="283">
        <v>49</v>
      </c>
      <c r="G47" s="39"/>
      <c r="H47" s="45"/>
    </row>
    <row r="48" s="2" customFormat="1" ht="16.8" customHeight="1">
      <c r="A48" s="39"/>
      <c r="B48" s="45"/>
      <c r="C48" s="282" t="s">
        <v>19</v>
      </c>
      <c r="D48" s="282" t="s">
        <v>180</v>
      </c>
      <c r="E48" s="18" t="s">
        <v>19</v>
      </c>
      <c r="F48" s="283">
        <v>49.5</v>
      </c>
      <c r="G48" s="39"/>
      <c r="H48" s="45"/>
    </row>
    <row r="49" s="2" customFormat="1" ht="16.8" customHeight="1">
      <c r="A49" s="39"/>
      <c r="B49" s="45"/>
      <c r="C49" s="282" t="s">
        <v>19</v>
      </c>
      <c r="D49" s="282" t="s">
        <v>181</v>
      </c>
      <c r="E49" s="18" t="s">
        <v>19</v>
      </c>
      <c r="F49" s="283">
        <v>29.324999999999999</v>
      </c>
      <c r="G49" s="39"/>
      <c r="H49" s="45"/>
    </row>
    <row r="50" s="2" customFormat="1" ht="16.8" customHeight="1">
      <c r="A50" s="39"/>
      <c r="B50" s="45"/>
      <c r="C50" s="282" t="s">
        <v>19</v>
      </c>
      <c r="D50" s="282" t="s">
        <v>182</v>
      </c>
      <c r="E50" s="18" t="s">
        <v>19</v>
      </c>
      <c r="F50" s="283">
        <v>-774.13999999999999</v>
      </c>
      <c r="G50" s="39"/>
      <c r="H50" s="45"/>
    </row>
    <row r="51" s="2" customFormat="1" ht="16.8" customHeight="1">
      <c r="A51" s="39"/>
      <c r="B51" s="45"/>
      <c r="C51" s="282" t="s">
        <v>183</v>
      </c>
      <c r="D51" s="282" t="s">
        <v>134</v>
      </c>
      <c r="E51" s="18" t="s">
        <v>19</v>
      </c>
      <c r="F51" s="283">
        <v>628.18499999999995</v>
      </c>
      <c r="G51" s="39"/>
      <c r="H51" s="45"/>
    </row>
    <row r="52" s="2" customFormat="1" ht="16.8" customHeight="1">
      <c r="A52" s="39"/>
      <c r="B52" s="45"/>
      <c r="C52" s="278" t="s">
        <v>522</v>
      </c>
      <c r="D52" s="279" t="s">
        <v>19</v>
      </c>
      <c r="E52" s="280" t="s">
        <v>19</v>
      </c>
      <c r="F52" s="281">
        <v>1402.3250000000001</v>
      </c>
      <c r="G52" s="39"/>
      <c r="H52" s="45"/>
    </row>
    <row r="53" s="2" customFormat="1" ht="16.8" customHeight="1">
      <c r="A53" s="39"/>
      <c r="B53" s="45"/>
      <c r="C53" s="282" t="s">
        <v>522</v>
      </c>
      <c r="D53" s="282" t="s">
        <v>183</v>
      </c>
      <c r="E53" s="18" t="s">
        <v>19</v>
      </c>
      <c r="F53" s="283">
        <v>1402.3250000000001</v>
      </c>
      <c r="G53" s="39"/>
      <c r="H53" s="45"/>
    </row>
    <row r="54" s="2" customFormat="1" ht="16.8" customHeight="1">
      <c r="A54" s="39"/>
      <c r="B54" s="45"/>
      <c r="C54" s="278" t="s">
        <v>87</v>
      </c>
      <c r="D54" s="279" t="s">
        <v>19</v>
      </c>
      <c r="E54" s="280" t="s">
        <v>19</v>
      </c>
      <c r="F54" s="281">
        <v>251.69200000000001</v>
      </c>
      <c r="G54" s="39"/>
      <c r="H54" s="45"/>
    </row>
    <row r="55" s="2" customFormat="1" ht="16.8" customHeight="1">
      <c r="A55" s="39"/>
      <c r="B55" s="45"/>
      <c r="C55" s="278" t="s">
        <v>89</v>
      </c>
      <c r="D55" s="279" t="s">
        <v>19</v>
      </c>
      <c r="E55" s="280" t="s">
        <v>19</v>
      </c>
      <c r="F55" s="281">
        <v>2643</v>
      </c>
      <c r="G55" s="39"/>
      <c r="H55" s="45"/>
    </row>
    <row r="56" s="2" customFormat="1" ht="16.8" customHeight="1">
      <c r="A56" s="39"/>
      <c r="B56" s="45"/>
      <c r="C56" s="282" t="s">
        <v>19</v>
      </c>
      <c r="D56" s="282" t="s">
        <v>381</v>
      </c>
      <c r="E56" s="18" t="s">
        <v>19</v>
      </c>
      <c r="F56" s="283">
        <v>2643</v>
      </c>
      <c r="G56" s="39"/>
      <c r="H56" s="45"/>
    </row>
    <row r="57" s="2" customFormat="1" ht="16.8" customHeight="1">
      <c r="A57" s="39"/>
      <c r="B57" s="45"/>
      <c r="C57" s="282" t="s">
        <v>89</v>
      </c>
      <c r="D57" s="282" t="s">
        <v>134</v>
      </c>
      <c r="E57" s="18" t="s">
        <v>19</v>
      </c>
      <c r="F57" s="283">
        <v>2643</v>
      </c>
      <c r="G57" s="39"/>
      <c r="H57" s="45"/>
    </row>
    <row r="58" s="2" customFormat="1" ht="16.8" customHeight="1">
      <c r="A58" s="39"/>
      <c r="B58" s="45"/>
      <c r="C58" s="284" t="s">
        <v>523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282" t="s">
        <v>377</v>
      </c>
      <c r="D59" s="282" t="s">
        <v>524</v>
      </c>
      <c r="E59" s="18" t="s">
        <v>126</v>
      </c>
      <c r="F59" s="283">
        <v>2643</v>
      </c>
      <c r="G59" s="39"/>
      <c r="H59" s="45"/>
    </row>
    <row r="60" s="2" customFormat="1" ht="16.8" customHeight="1">
      <c r="A60" s="39"/>
      <c r="B60" s="45"/>
      <c r="C60" s="282" t="s">
        <v>261</v>
      </c>
      <c r="D60" s="282" t="s">
        <v>525</v>
      </c>
      <c r="E60" s="18" t="s">
        <v>126</v>
      </c>
      <c r="F60" s="283">
        <v>3303.75</v>
      </c>
      <c r="G60" s="39"/>
      <c r="H60" s="45"/>
    </row>
    <row r="61" s="2" customFormat="1">
      <c r="A61" s="39"/>
      <c r="B61" s="45"/>
      <c r="C61" s="282" t="s">
        <v>330</v>
      </c>
      <c r="D61" s="282" t="s">
        <v>526</v>
      </c>
      <c r="E61" s="18" t="s">
        <v>19</v>
      </c>
      <c r="F61" s="283">
        <v>3303.75</v>
      </c>
      <c r="G61" s="39"/>
      <c r="H61" s="45"/>
    </row>
    <row r="62" s="2" customFormat="1" ht="16.8" customHeight="1">
      <c r="A62" s="39"/>
      <c r="B62" s="45"/>
      <c r="C62" s="282" t="s">
        <v>334</v>
      </c>
      <c r="D62" s="282" t="s">
        <v>527</v>
      </c>
      <c r="E62" s="18" t="s">
        <v>126</v>
      </c>
      <c r="F62" s="283">
        <v>6343.1999999999998</v>
      </c>
      <c r="G62" s="39"/>
      <c r="H62" s="45"/>
    </row>
    <row r="63" s="2" customFormat="1" ht="16.8" customHeight="1">
      <c r="A63" s="39"/>
      <c r="B63" s="45"/>
      <c r="C63" s="282" t="s">
        <v>340</v>
      </c>
      <c r="D63" s="282" t="s">
        <v>528</v>
      </c>
      <c r="E63" s="18" t="s">
        <v>126</v>
      </c>
      <c r="F63" s="283">
        <v>2788.3649999999998</v>
      </c>
      <c r="G63" s="39"/>
      <c r="H63" s="45"/>
    </row>
    <row r="64" s="2" customFormat="1" ht="16.8" customHeight="1">
      <c r="A64" s="39"/>
      <c r="B64" s="45"/>
      <c r="C64" s="282" t="s">
        <v>367</v>
      </c>
      <c r="D64" s="282" t="s">
        <v>529</v>
      </c>
      <c r="E64" s="18" t="s">
        <v>126</v>
      </c>
      <c r="F64" s="283">
        <v>2788.3649999999998</v>
      </c>
      <c r="G64" s="39"/>
      <c r="H64" s="45"/>
    </row>
    <row r="65" s="2" customFormat="1" ht="16.8" customHeight="1">
      <c r="A65" s="39"/>
      <c r="B65" s="45"/>
      <c r="C65" s="282" t="s">
        <v>372</v>
      </c>
      <c r="D65" s="282" t="s">
        <v>530</v>
      </c>
      <c r="E65" s="18" t="s">
        <v>126</v>
      </c>
      <c r="F65" s="283">
        <v>2761.9349999999999</v>
      </c>
      <c r="G65" s="39"/>
      <c r="H65" s="45"/>
    </row>
    <row r="66" s="2" customFormat="1" ht="7.44" customHeight="1">
      <c r="A66" s="39"/>
      <c r="B66" s="158"/>
      <c r="C66" s="159"/>
      <c r="D66" s="159"/>
      <c r="E66" s="159"/>
      <c r="F66" s="159"/>
      <c r="G66" s="159"/>
      <c r="H66" s="45"/>
    </row>
    <row r="67" s="2" customFormat="1">
      <c r="A67" s="39"/>
      <c r="B67" s="39"/>
      <c r="C67" s="39"/>
      <c r="D67" s="39"/>
      <c r="E67" s="39"/>
      <c r="F67" s="39"/>
      <c r="G67" s="39"/>
      <c r="H67" s="39"/>
    </row>
  </sheetData>
  <sheetProtection sheet="1" formatColumns="0" formatRows="0" objects="1" scenarios="1" spinCount="100000" saltValue="Pj+EC3yff7dxBbG1UxO3o2dV1FKHNaVQNCAGWhzHC8xyH1Fu7aXM0Fu+ve8nPKQ8oaet9QE07EgIHZq4mPRsVg==" hashValue="1qfyFF6GiUwVoyYgfs6Gnb4e5XyOQmuyH4ypePW91GNODXusdfN9jYdVhqgMlmOqY8wuAPn2hlJDIC/+Uvx2h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531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532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533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534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535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536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537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538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539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540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541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79</v>
      </c>
      <c r="F18" s="296" t="s">
        <v>542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543</v>
      </c>
      <c r="F19" s="296" t="s">
        <v>544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545</v>
      </c>
      <c r="F20" s="296" t="s">
        <v>546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84</v>
      </c>
      <c r="F21" s="296" t="s">
        <v>85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547</v>
      </c>
      <c r="F22" s="296" t="s">
        <v>548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549</v>
      </c>
      <c r="F23" s="296" t="s">
        <v>550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551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552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553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554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555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556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557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558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559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107</v>
      </c>
      <c r="F36" s="296"/>
      <c r="G36" s="296" t="s">
        <v>560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561</v>
      </c>
      <c r="F37" s="296"/>
      <c r="G37" s="296" t="s">
        <v>562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53</v>
      </c>
      <c r="F38" s="296"/>
      <c r="G38" s="296" t="s">
        <v>563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54</v>
      </c>
      <c r="F39" s="296"/>
      <c r="G39" s="296" t="s">
        <v>564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108</v>
      </c>
      <c r="F40" s="296"/>
      <c r="G40" s="296" t="s">
        <v>565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109</v>
      </c>
      <c r="F41" s="296"/>
      <c r="G41" s="296" t="s">
        <v>566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567</v>
      </c>
      <c r="F42" s="296"/>
      <c r="G42" s="296" t="s">
        <v>568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569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570</v>
      </c>
      <c r="F44" s="296"/>
      <c r="G44" s="296" t="s">
        <v>571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111</v>
      </c>
      <c r="F45" s="296"/>
      <c r="G45" s="296" t="s">
        <v>572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573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574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575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576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577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578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579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580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581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582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583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584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585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586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587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588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589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590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591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592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593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594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595</v>
      </c>
      <c r="D76" s="314"/>
      <c r="E76" s="314"/>
      <c r="F76" s="314" t="s">
        <v>596</v>
      </c>
      <c r="G76" s="315"/>
      <c r="H76" s="314" t="s">
        <v>54</v>
      </c>
      <c r="I76" s="314" t="s">
        <v>57</v>
      </c>
      <c r="J76" s="314" t="s">
        <v>597</v>
      </c>
      <c r="K76" s="313"/>
    </row>
    <row r="77" s="1" customFormat="1" ht="17.25" customHeight="1">
      <c r="B77" s="311"/>
      <c r="C77" s="316" t="s">
        <v>598</v>
      </c>
      <c r="D77" s="316"/>
      <c r="E77" s="316"/>
      <c r="F77" s="317" t="s">
        <v>599</v>
      </c>
      <c r="G77" s="318"/>
      <c r="H77" s="316"/>
      <c r="I77" s="316"/>
      <c r="J77" s="316" t="s">
        <v>600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53</v>
      </c>
      <c r="D79" s="321"/>
      <c r="E79" s="321"/>
      <c r="F79" s="322" t="s">
        <v>601</v>
      </c>
      <c r="G79" s="323"/>
      <c r="H79" s="299" t="s">
        <v>602</v>
      </c>
      <c r="I79" s="299" t="s">
        <v>603</v>
      </c>
      <c r="J79" s="299">
        <v>20</v>
      </c>
      <c r="K79" s="313"/>
    </row>
    <row r="80" s="1" customFormat="1" ht="15" customHeight="1">
      <c r="B80" s="311"/>
      <c r="C80" s="299" t="s">
        <v>604</v>
      </c>
      <c r="D80" s="299"/>
      <c r="E80" s="299"/>
      <c r="F80" s="322" t="s">
        <v>601</v>
      </c>
      <c r="G80" s="323"/>
      <c r="H80" s="299" t="s">
        <v>605</v>
      </c>
      <c r="I80" s="299" t="s">
        <v>603</v>
      </c>
      <c r="J80" s="299">
        <v>120</v>
      </c>
      <c r="K80" s="313"/>
    </row>
    <row r="81" s="1" customFormat="1" ht="15" customHeight="1">
      <c r="B81" s="324"/>
      <c r="C81" s="299" t="s">
        <v>606</v>
      </c>
      <c r="D81" s="299"/>
      <c r="E81" s="299"/>
      <c r="F81" s="322" t="s">
        <v>607</v>
      </c>
      <c r="G81" s="323"/>
      <c r="H81" s="299" t="s">
        <v>608</v>
      </c>
      <c r="I81" s="299" t="s">
        <v>603</v>
      </c>
      <c r="J81" s="299">
        <v>50</v>
      </c>
      <c r="K81" s="313"/>
    </row>
    <row r="82" s="1" customFormat="1" ht="15" customHeight="1">
      <c r="B82" s="324"/>
      <c r="C82" s="299" t="s">
        <v>609</v>
      </c>
      <c r="D82" s="299"/>
      <c r="E82" s="299"/>
      <c r="F82" s="322" t="s">
        <v>601</v>
      </c>
      <c r="G82" s="323"/>
      <c r="H82" s="299" t="s">
        <v>610</v>
      </c>
      <c r="I82" s="299" t="s">
        <v>611</v>
      </c>
      <c r="J82" s="299"/>
      <c r="K82" s="313"/>
    </row>
    <row r="83" s="1" customFormat="1" ht="15" customHeight="1">
      <c r="B83" s="324"/>
      <c r="C83" s="325" t="s">
        <v>612</v>
      </c>
      <c r="D83" s="325"/>
      <c r="E83" s="325"/>
      <c r="F83" s="326" t="s">
        <v>607</v>
      </c>
      <c r="G83" s="325"/>
      <c r="H83" s="325" t="s">
        <v>613</v>
      </c>
      <c r="I83" s="325" t="s">
        <v>603</v>
      </c>
      <c r="J83" s="325">
        <v>15</v>
      </c>
      <c r="K83" s="313"/>
    </row>
    <row r="84" s="1" customFormat="1" ht="15" customHeight="1">
      <c r="B84" s="324"/>
      <c r="C84" s="325" t="s">
        <v>614</v>
      </c>
      <c r="D84" s="325"/>
      <c r="E84" s="325"/>
      <c r="F84" s="326" t="s">
        <v>607</v>
      </c>
      <c r="G84" s="325"/>
      <c r="H84" s="325" t="s">
        <v>615</v>
      </c>
      <c r="I84" s="325" t="s">
        <v>603</v>
      </c>
      <c r="J84" s="325">
        <v>15</v>
      </c>
      <c r="K84" s="313"/>
    </row>
    <row r="85" s="1" customFormat="1" ht="15" customHeight="1">
      <c r="B85" s="324"/>
      <c r="C85" s="325" t="s">
        <v>616</v>
      </c>
      <c r="D85" s="325"/>
      <c r="E85" s="325"/>
      <c r="F85" s="326" t="s">
        <v>607</v>
      </c>
      <c r="G85" s="325"/>
      <c r="H85" s="325" t="s">
        <v>617</v>
      </c>
      <c r="I85" s="325" t="s">
        <v>603</v>
      </c>
      <c r="J85" s="325">
        <v>20</v>
      </c>
      <c r="K85" s="313"/>
    </row>
    <row r="86" s="1" customFormat="1" ht="15" customHeight="1">
      <c r="B86" s="324"/>
      <c r="C86" s="325" t="s">
        <v>618</v>
      </c>
      <c r="D86" s="325"/>
      <c r="E86" s="325"/>
      <c r="F86" s="326" t="s">
        <v>607</v>
      </c>
      <c r="G86" s="325"/>
      <c r="H86" s="325" t="s">
        <v>619</v>
      </c>
      <c r="I86" s="325" t="s">
        <v>603</v>
      </c>
      <c r="J86" s="325">
        <v>20</v>
      </c>
      <c r="K86" s="313"/>
    </row>
    <row r="87" s="1" customFormat="1" ht="15" customHeight="1">
      <c r="B87" s="324"/>
      <c r="C87" s="299" t="s">
        <v>620</v>
      </c>
      <c r="D87" s="299"/>
      <c r="E87" s="299"/>
      <c r="F87" s="322" t="s">
        <v>607</v>
      </c>
      <c r="G87" s="323"/>
      <c r="H87" s="299" t="s">
        <v>621</v>
      </c>
      <c r="I87" s="299" t="s">
        <v>603</v>
      </c>
      <c r="J87" s="299">
        <v>50</v>
      </c>
      <c r="K87" s="313"/>
    </row>
    <row r="88" s="1" customFormat="1" ht="15" customHeight="1">
      <c r="B88" s="324"/>
      <c r="C88" s="299" t="s">
        <v>622</v>
      </c>
      <c r="D88" s="299"/>
      <c r="E88" s="299"/>
      <c r="F88" s="322" t="s">
        <v>607</v>
      </c>
      <c r="G88" s="323"/>
      <c r="H88" s="299" t="s">
        <v>623</v>
      </c>
      <c r="I88" s="299" t="s">
        <v>603</v>
      </c>
      <c r="J88" s="299">
        <v>20</v>
      </c>
      <c r="K88" s="313"/>
    </row>
    <row r="89" s="1" customFormat="1" ht="15" customHeight="1">
      <c r="B89" s="324"/>
      <c r="C89" s="299" t="s">
        <v>624</v>
      </c>
      <c r="D89" s="299"/>
      <c r="E89" s="299"/>
      <c r="F89" s="322" t="s">
        <v>607</v>
      </c>
      <c r="G89" s="323"/>
      <c r="H89" s="299" t="s">
        <v>625</v>
      </c>
      <c r="I89" s="299" t="s">
        <v>603</v>
      </c>
      <c r="J89" s="299">
        <v>20</v>
      </c>
      <c r="K89" s="313"/>
    </row>
    <row r="90" s="1" customFormat="1" ht="15" customHeight="1">
      <c r="B90" s="324"/>
      <c r="C90" s="299" t="s">
        <v>626</v>
      </c>
      <c r="D90" s="299"/>
      <c r="E90" s="299"/>
      <c r="F90" s="322" t="s">
        <v>607</v>
      </c>
      <c r="G90" s="323"/>
      <c r="H90" s="299" t="s">
        <v>627</v>
      </c>
      <c r="I90" s="299" t="s">
        <v>603</v>
      </c>
      <c r="J90" s="299">
        <v>50</v>
      </c>
      <c r="K90" s="313"/>
    </row>
    <row r="91" s="1" customFormat="1" ht="15" customHeight="1">
      <c r="B91" s="324"/>
      <c r="C91" s="299" t="s">
        <v>628</v>
      </c>
      <c r="D91" s="299"/>
      <c r="E91" s="299"/>
      <c r="F91" s="322" t="s">
        <v>607</v>
      </c>
      <c r="G91" s="323"/>
      <c r="H91" s="299" t="s">
        <v>628</v>
      </c>
      <c r="I91" s="299" t="s">
        <v>603</v>
      </c>
      <c r="J91" s="299">
        <v>50</v>
      </c>
      <c r="K91" s="313"/>
    </row>
    <row r="92" s="1" customFormat="1" ht="15" customHeight="1">
      <c r="B92" s="324"/>
      <c r="C92" s="299" t="s">
        <v>629</v>
      </c>
      <c r="D92" s="299"/>
      <c r="E92" s="299"/>
      <c r="F92" s="322" t="s">
        <v>607</v>
      </c>
      <c r="G92" s="323"/>
      <c r="H92" s="299" t="s">
        <v>630</v>
      </c>
      <c r="I92" s="299" t="s">
        <v>603</v>
      </c>
      <c r="J92" s="299">
        <v>255</v>
      </c>
      <c r="K92" s="313"/>
    </row>
    <row r="93" s="1" customFormat="1" ht="15" customHeight="1">
      <c r="B93" s="324"/>
      <c r="C93" s="299" t="s">
        <v>631</v>
      </c>
      <c r="D93" s="299"/>
      <c r="E93" s="299"/>
      <c r="F93" s="322" t="s">
        <v>601</v>
      </c>
      <c r="G93" s="323"/>
      <c r="H93" s="299" t="s">
        <v>632</v>
      </c>
      <c r="I93" s="299" t="s">
        <v>633</v>
      </c>
      <c r="J93" s="299"/>
      <c r="K93" s="313"/>
    </row>
    <row r="94" s="1" customFormat="1" ht="15" customHeight="1">
      <c r="B94" s="324"/>
      <c r="C94" s="299" t="s">
        <v>634</v>
      </c>
      <c r="D94" s="299"/>
      <c r="E94" s="299"/>
      <c r="F94" s="322" t="s">
        <v>601</v>
      </c>
      <c r="G94" s="323"/>
      <c r="H94" s="299" t="s">
        <v>635</v>
      </c>
      <c r="I94" s="299" t="s">
        <v>636</v>
      </c>
      <c r="J94" s="299"/>
      <c r="K94" s="313"/>
    </row>
    <row r="95" s="1" customFormat="1" ht="15" customHeight="1">
      <c r="B95" s="324"/>
      <c r="C95" s="299" t="s">
        <v>637</v>
      </c>
      <c r="D95" s="299"/>
      <c r="E95" s="299"/>
      <c r="F95" s="322" t="s">
        <v>601</v>
      </c>
      <c r="G95" s="323"/>
      <c r="H95" s="299" t="s">
        <v>637</v>
      </c>
      <c r="I95" s="299" t="s">
        <v>636</v>
      </c>
      <c r="J95" s="299"/>
      <c r="K95" s="313"/>
    </row>
    <row r="96" s="1" customFormat="1" ht="15" customHeight="1">
      <c r="B96" s="324"/>
      <c r="C96" s="299" t="s">
        <v>38</v>
      </c>
      <c r="D96" s="299"/>
      <c r="E96" s="299"/>
      <c r="F96" s="322" t="s">
        <v>601</v>
      </c>
      <c r="G96" s="323"/>
      <c r="H96" s="299" t="s">
        <v>638</v>
      </c>
      <c r="I96" s="299" t="s">
        <v>636</v>
      </c>
      <c r="J96" s="299"/>
      <c r="K96" s="313"/>
    </row>
    <row r="97" s="1" customFormat="1" ht="15" customHeight="1">
      <c r="B97" s="324"/>
      <c r="C97" s="299" t="s">
        <v>48</v>
      </c>
      <c r="D97" s="299"/>
      <c r="E97" s="299"/>
      <c r="F97" s="322" t="s">
        <v>601</v>
      </c>
      <c r="G97" s="323"/>
      <c r="H97" s="299" t="s">
        <v>639</v>
      </c>
      <c r="I97" s="299" t="s">
        <v>636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640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595</v>
      </c>
      <c r="D103" s="314"/>
      <c r="E103" s="314"/>
      <c r="F103" s="314" t="s">
        <v>596</v>
      </c>
      <c r="G103" s="315"/>
      <c r="H103" s="314" t="s">
        <v>54</v>
      </c>
      <c r="I103" s="314" t="s">
        <v>57</v>
      </c>
      <c r="J103" s="314" t="s">
        <v>597</v>
      </c>
      <c r="K103" s="313"/>
    </row>
    <row r="104" s="1" customFormat="1" ht="17.25" customHeight="1">
      <c r="B104" s="311"/>
      <c r="C104" s="316" t="s">
        <v>598</v>
      </c>
      <c r="D104" s="316"/>
      <c r="E104" s="316"/>
      <c r="F104" s="317" t="s">
        <v>599</v>
      </c>
      <c r="G104" s="318"/>
      <c r="H104" s="316"/>
      <c r="I104" s="316"/>
      <c r="J104" s="316" t="s">
        <v>600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53</v>
      </c>
      <c r="D106" s="321"/>
      <c r="E106" s="321"/>
      <c r="F106" s="322" t="s">
        <v>601</v>
      </c>
      <c r="G106" s="299"/>
      <c r="H106" s="299" t="s">
        <v>641</v>
      </c>
      <c r="I106" s="299" t="s">
        <v>603</v>
      </c>
      <c r="J106" s="299">
        <v>20</v>
      </c>
      <c r="K106" s="313"/>
    </row>
    <row r="107" s="1" customFormat="1" ht="15" customHeight="1">
      <c r="B107" s="311"/>
      <c r="C107" s="299" t="s">
        <v>604</v>
      </c>
      <c r="D107" s="299"/>
      <c r="E107" s="299"/>
      <c r="F107" s="322" t="s">
        <v>601</v>
      </c>
      <c r="G107" s="299"/>
      <c r="H107" s="299" t="s">
        <v>641</v>
      </c>
      <c r="I107" s="299" t="s">
        <v>603</v>
      </c>
      <c r="J107" s="299">
        <v>120</v>
      </c>
      <c r="K107" s="313"/>
    </row>
    <row r="108" s="1" customFormat="1" ht="15" customHeight="1">
      <c r="B108" s="324"/>
      <c r="C108" s="299" t="s">
        <v>606</v>
      </c>
      <c r="D108" s="299"/>
      <c r="E108" s="299"/>
      <c r="F108" s="322" t="s">
        <v>607</v>
      </c>
      <c r="G108" s="299"/>
      <c r="H108" s="299" t="s">
        <v>641</v>
      </c>
      <c r="I108" s="299" t="s">
        <v>603</v>
      </c>
      <c r="J108" s="299">
        <v>50</v>
      </c>
      <c r="K108" s="313"/>
    </row>
    <row r="109" s="1" customFormat="1" ht="15" customHeight="1">
      <c r="B109" s="324"/>
      <c r="C109" s="299" t="s">
        <v>609</v>
      </c>
      <c r="D109" s="299"/>
      <c r="E109" s="299"/>
      <c r="F109" s="322" t="s">
        <v>601</v>
      </c>
      <c r="G109" s="299"/>
      <c r="H109" s="299" t="s">
        <v>641</v>
      </c>
      <c r="I109" s="299" t="s">
        <v>611</v>
      </c>
      <c r="J109" s="299"/>
      <c r="K109" s="313"/>
    </row>
    <row r="110" s="1" customFormat="1" ht="15" customHeight="1">
      <c r="B110" s="324"/>
      <c r="C110" s="299" t="s">
        <v>620</v>
      </c>
      <c r="D110" s="299"/>
      <c r="E110" s="299"/>
      <c r="F110" s="322" t="s">
        <v>607</v>
      </c>
      <c r="G110" s="299"/>
      <c r="H110" s="299" t="s">
        <v>641</v>
      </c>
      <c r="I110" s="299" t="s">
        <v>603</v>
      </c>
      <c r="J110" s="299">
        <v>50</v>
      </c>
      <c r="K110" s="313"/>
    </row>
    <row r="111" s="1" customFormat="1" ht="15" customHeight="1">
      <c r="B111" s="324"/>
      <c r="C111" s="299" t="s">
        <v>628</v>
      </c>
      <c r="D111" s="299"/>
      <c r="E111" s="299"/>
      <c r="F111" s="322" t="s">
        <v>607</v>
      </c>
      <c r="G111" s="299"/>
      <c r="H111" s="299" t="s">
        <v>641</v>
      </c>
      <c r="I111" s="299" t="s">
        <v>603</v>
      </c>
      <c r="J111" s="299">
        <v>50</v>
      </c>
      <c r="K111" s="313"/>
    </row>
    <row r="112" s="1" customFormat="1" ht="15" customHeight="1">
      <c r="B112" s="324"/>
      <c r="C112" s="299" t="s">
        <v>626</v>
      </c>
      <c r="D112" s="299"/>
      <c r="E112" s="299"/>
      <c r="F112" s="322" t="s">
        <v>607</v>
      </c>
      <c r="G112" s="299"/>
      <c r="H112" s="299" t="s">
        <v>641</v>
      </c>
      <c r="I112" s="299" t="s">
        <v>603</v>
      </c>
      <c r="J112" s="299">
        <v>50</v>
      </c>
      <c r="K112" s="313"/>
    </row>
    <row r="113" s="1" customFormat="1" ht="15" customHeight="1">
      <c r="B113" s="324"/>
      <c r="C113" s="299" t="s">
        <v>53</v>
      </c>
      <c r="D113" s="299"/>
      <c r="E113" s="299"/>
      <c r="F113" s="322" t="s">
        <v>601</v>
      </c>
      <c r="G113" s="299"/>
      <c r="H113" s="299" t="s">
        <v>642</v>
      </c>
      <c r="I113" s="299" t="s">
        <v>603</v>
      </c>
      <c r="J113" s="299">
        <v>20</v>
      </c>
      <c r="K113" s="313"/>
    </row>
    <row r="114" s="1" customFormat="1" ht="15" customHeight="1">
      <c r="B114" s="324"/>
      <c r="C114" s="299" t="s">
        <v>643</v>
      </c>
      <c r="D114" s="299"/>
      <c r="E114" s="299"/>
      <c r="F114" s="322" t="s">
        <v>601</v>
      </c>
      <c r="G114" s="299"/>
      <c r="H114" s="299" t="s">
        <v>644</v>
      </c>
      <c r="I114" s="299" t="s">
        <v>603</v>
      </c>
      <c r="J114" s="299">
        <v>120</v>
      </c>
      <c r="K114" s="313"/>
    </row>
    <row r="115" s="1" customFormat="1" ht="15" customHeight="1">
      <c r="B115" s="324"/>
      <c r="C115" s="299" t="s">
        <v>38</v>
      </c>
      <c r="D115" s="299"/>
      <c r="E115" s="299"/>
      <c r="F115" s="322" t="s">
        <v>601</v>
      </c>
      <c r="G115" s="299"/>
      <c r="H115" s="299" t="s">
        <v>645</v>
      </c>
      <c r="I115" s="299" t="s">
        <v>636</v>
      </c>
      <c r="J115" s="299"/>
      <c r="K115" s="313"/>
    </row>
    <row r="116" s="1" customFormat="1" ht="15" customHeight="1">
      <c r="B116" s="324"/>
      <c r="C116" s="299" t="s">
        <v>48</v>
      </c>
      <c r="D116" s="299"/>
      <c r="E116" s="299"/>
      <c r="F116" s="322" t="s">
        <v>601</v>
      </c>
      <c r="G116" s="299"/>
      <c r="H116" s="299" t="s">
        <v>646</v>
      </c>
      <c r="I116" s="299" t="s">
        <v>636</v>
      </c>
      <c r="J116" s="299"/>
      <c r="K116" s="313"/>
    </row>
    <row r="117" s="1" customFormat="1" ht="15" customHeight="1">
      <c r="B117" s="324"/>
      <c r="C117" s="299" t="s">
        <v>57</v>
      </c>
      <c r="D117" s="299"/>
      <c r="E117" s="299"/>
      <c r="F117" s="322" t="s">
        <v>601</v>
      </c>
      <c r="G117" s="299"/>
      <c r="H117" s="299" t="s">
        <v>647</v>
      </c>
      <c r="I117" s="299" t="s">
        <v>648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649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595</v>
      </c>
      <c r="D123" s="314"/>
      <c r="E123" s="314"/>
      <c r="F123" s="314" t="s">
        <v>596</v>
      </c>
      <c r="G123" s="315"/>
      <c r="H123" s="314" t="s">
        <v>54</v>
      </c>
      <c r="I123" s="314" t="s">
        <v>57</v>
      </c>
      <c r="J123" s="314" t="s">
        <v>597</v>
      </c>
      <c r="K123" s="343"/>
    </row>
    <row r="124" s="1" customFormat="1" ht="17.25" customHeight="1">
      <c r="B124" s="342"/>
      <c r="C124" s="316" t="s">
        <v>598</v>
      </c>
      <c r="D124" s="316"/>
      <c r="E124" s="316"/>
      <c r="F124" s="317" t="s">
        <v>599</v>
      </c>
      <c r="G124" s="318"/>
      <c r="H124" s="316"/>
      <c r="I124" s="316"/>
      <c r="J124" s="316" t="s">
        <v>600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604</v>
      </c>
      <c r="D126" s="321"/>
      <c r="E126" s="321"/>
      <c r="F126" s="322" t="s">
        <v>601</v>
      </c>
      <c r="G126" s="299"/>
      <c r="H126" s="299" t="s">
        <v>641</v>
      </c>
      <c r="I126" s="299" t="s">
        <v>603</v>
      </c>
      <c r="J126" s="299">
        <v>120</v>
      </c>
      <c r="K126" s="347"/>
    </row>
    <row r="127" s="1" customFormat="1" ht="15" customHeight="1">
      <c r="B127" s="344"/>
      <c r="C127" s="299" t="s">
        <v>650</v>
      </c>
      <c r="D127" s="299"/>
      <c r="E127" s="299"/>
      <c r="F127" s="322" t="s">
        <v>601</v>
      </c>
      <c r="G127" s="299"/>
      <c r="H127" s="299" t="s">
        <v>651</v>
      </c>
      <c r="I127" s="299" t="s">
        <v>603</v>
      </c>
      <c r="J127" s="299" t="s">
        <v>652</v>
      </c>
      <c r="K127" s="347"/>
    </row>
    <row r="128" s="1" customFormat="1" ht="15" customHeight="1">
      <c r="B128" s="344"/>
      <c r="C128" s="299" t="s">
        <v>549</v>
      </c>
      <c r="D128" s="299"/>
      <c r="E128" s="299"/>
      <c r="F128" s="322" t="s">
        <v>601</v>
      </c>
      <c r="G128" s="299"/>
      <c r="H128" s="299" t="s">
        <v>653</v>
      </c>
      <c r="I128" s="299" t="s">
        <v>603</v>
      </c>
      <c r="J128" s="299" t="s">
        <v>652</v>
      </c>
      <c r="K128" s="347"/>
    </row>
    <row r="129" s="1" customFormat="1" ht="15" customHeight="1">
      <c r="B129" s="344"/>
      <c r="C129" s="299" t="s">
        <v>612</v>
      </c>
      <c r="D129" s="299"/>
      <c r="E129" s="299"/>
      <c r="F129" s="322" t="s">
        <v>607</v>
      </c>
      <c r="G129" s="299"/>
      <c r="H129" s="299" t="s">
        <v>613</v>
      </c>
      <c r="I129" s="299" t="s">
        <v>603</v>
      </c>
      <c r="J129" s="299">
        <v>15</v>
      </c>
      <c r="K129" s="347"/>
    </row>
    <row r="130" s="1" customFormat="1" ht="15" customHeight="1">
      <c r="B130" s="344"/>
      <c r="C130" s="325" t="s">
        <v>614</v>
      </c>
      <c r="D130" s="325"/>
      <c r="E130" s="325"/>
      <c r="F130" s="326" t="s">
        <v>607</v>
      </c>
      <c r="G130" s="325"/>
      <c r="H130" s="325" t="s">
        <v>615</v>
      </c>
      <c r="I130" s="325" t="s">
        <v>603</v>
      </c>
      <c r="J130" s="325">
        <v>15</v>
      </c>
      <c r="K130" s="347"/>
    </row>
    <row r="131" s="1" customFormat="1" ht="15" customHeight="1">
      <c r="B131" s="344"/>
      <c r="C131" s="325" t="s">
        <v>616</v>
      </c>
      <c r="D131" s="325"/>
      <c r="E131" s="325"/>
      <c r="F131" s="326" t="s">
        <v>607</v>
      </c>
      <c r="G131" s="325"/>
      <c r="H131" s="325" t="s">
        <v>617</v>
      </c>
      <c r="I131" s="325" t="s">
        <v>603</v>
      </c>
      <c r="J131" s="325">
        <v>20</v>
      </c>
      <c r="K131" s="347"/>
    </row>
    <row r="132" s="1" customFormat="1" ht="15" customHeight="1">
      <c r="B132" s="344"/>
      <c r="C132" s="325" t="s">
        <v>618</v>
      </c>
      <c r="D132" s="325"/>
      <c r="E132" s="325"/>
      <c r="F132" s="326" t="s">
        <v>607</v>
      </c>
      <c r="G132" s="325"/>
      <c r="H132" s="325" t="s">
        <v>619</v>
      </c>
      <c r="I132" s="325" t="s">
        <v>603</v>
      </c>
      <c r="J132" s="325">
        <v>20</v>
      </c>
      <c r="K132" s="347"/>
    </row>
    <row r="133" s="1" customFormat="1" ht="15" customHeight="1">
      <c r="B133" s="344"/>
      <c r="C133" s="299" t="s">
        <v>606</v>
      </c>
      <c r="D133" s="299"/>
      <c r="E133" s="299"/>
      <c r="F133" s="322" t="s">
        <v>607</v>
      </c>
      <c r="G133" s="299"/>
      <c r="H133" s="299" t="s">
        <v>641</v>
      </c>
      <c r="I133" s="299" t="s">
        <v>603</v>
      </c>
      <c r="J133" s="299">
        <v>50</v>
      </c>
      <c r="K133" s="347"/>
    </row>
    <row r="134" s="1" customFormat="1" ht="15" customHeight="1">
      <c r="B134" s="344"/>
      <c r="C134" s="299" t="s">
        <v>620</v>
      </c>
      <c r="D134" s="299"/>
      <c r="E134" s="299"/>
      <c r="F134" s="322" t="s">
        <v>607</v>
      </c>
      <c r="G134" s="299"/>
      <c r="H134" s="299" t="s">
        <v>641</v>
      </c>
      <c r="I134" s="299" t="s">
        <v>603</v>
      </c>
      <c r="J134" s="299">
        <v>50</v>
      </c>
      <c r="K134" s="347"/>
    </row>
    <row r="135" s="1" customFormat="1" ht="15" customHeight="1">
      <c r="B135" s="344"/>
      <c r="C135" s="299" t="s">
        <v>626</v>
      </c>
      <c r="D135" s="299"/>
      <c r="E135" s="299"/>
      <c r="F135" s="322" t="s">
        <v>607</v>
      </c>
      <c r="G135" s="299"/>
      <c r="H135" s="299" t="s">
        <v>641</v>
      </c>
      <c r="I135" s="299" t="s">
        <v>603</v>
      </c>
      <c r="J135" s="299">
        <v>50</v>
      </c>
      <c r="K135" s="347"/>
    </row>
    <row r="136" s="1" customFormat="1" ht="15" customHeight="1">
      <c r="B136" s="344"/>
      <c r="C136" s="299" t="s">
        <v>628</v>
      </c>
      <c r="D136" s="299"/>
      <c r="E136" s="299"/>
      <c r="F136" s="322" t="s">
        <v>607</v>
      </c>
      <c r="G136" s="299"/>
      <c r="H136" s="299" t="s">
        <v>641</v>
      </c>
      <c r="I136" s="299" t="s">
        <v>603</v>
      </c>
      <c r="J136" s="299">
        <v>50</v>
      </c>
      <c r="K136" s="347"/>
    </row>
    <row r="137" s="1" customFormat="1" ht="15" customHeight="1">
      <c r="B137" s="344"/>
      <c r="C137" s="299" t="s">
        <v>629</v>
      </c>
      <c r="D137" s="299"/>
      <c r="E137" s="299"/>
      <c r="F137" s="322" t="s">
        <v>607</v>
      </c>
      <c r="G137" s="299"/>
      <c r="H137" s="299" t="s">
        <v>654</v>
      </c>
      <c r="I137" s="299" t="s">
        <v>603</v>
      </c>
      <c r="J137" s="299">
        <v>255</v>
      </c>
      <c r="K137" s="347"/>
    </row>
    <row r="138" s="1" customFormat="1" ht="15" customHeight="1">
      <c r="B138" s="344"/>
      <c r="C138" s="299" t="s">
        <v>631</v>
      </c>
      <c r="D138" s="299"/>
      <c r="E138" s="299"/>
      <c r="F138" s="322" t="s">
        <v>601</v>
      </c>
      <c r="G138" s="299"/>
      <c r="H138" s="299" t="s">
        <v>655</v>
      </c>
      <c r="I138" s="299" t="s">
        <v>633</v>
      </c>
      <c r="J138" s="299"/>
      <c r="K138" s="347"/>
    </row>
    <row r="139" s="1" customFormat="1" ht="15" customHeight="1">
      <c r="B139" s="344"/>
      <c r="C139" s="299" t="s">
        <v>634</v>
      </c>
      <c r="D139" s="299"/>
      <c r="E139" s="299"/>
      <c r="F139" s="322" t="s">
        <v>601</v>
      </c>
      <c r="G139" s="299"/>
      <c r="H139" s="299" t="s">
        <v>656</v>
      </c>
      <c r="I139" s="299" t="s">
        <v>636</v>
      </c>
      <c r="J139" s="299"/>
      <c r="K139" s="347"/>
    </row>
    <row r="140" s="1" customFormat="1" ht="15" customHeight="1">
      <c r="B140" s="344"/>
      <c r="C140" s="299" t="s">
        <v>637</v>
      </c>
      <c r="D140" s="299"/>
      <c r="E140" s="299"/>
      <c r="F140" s="322" t="s">
        <v>601</v>
      </c>
      <c r="G140" s="299"/>
      <c r="H140" s="299" t="s">
        <v>637</v>
      </c>
      <c r="I140" s="299" t="s">
        <v>636</v>
      </c>
      <c r="J140" s="299"/>
      <c r="K140" s="347"/>
    </row>
    <row r="141" s="1" customFormat="1" ht="15" customHeight="1">
      <c r="B141" s="344"/>
      <c r="C141" s="299" t="s">
        <v>38</v>
      </c>
      <c r="D141" s="299"/>
      <c r="E141" s="299"/>
      <c r="F141" s="322" t="s">
        <v>601</v>
      </c>
      <c r="G141" s="299"/>
      <c r="H141" s="299" t="s">
        <v>657</v>
      </c>
      <c r="I141" s="299" t="s">
        <v>636</v>
      </c>
      <c r="J141" s="299"/>
      <c r="K141" s="347"/>
    </row>
    <row r="142" s="1" customFormat="1" ht="15" customHeight="1">
      <c r="B142" s="344"/>
      <c r="C142" s="299" t="s">
        <v>658</v>
      </c>
      <c r="D142" s="299"/>
      <c r="E142" s="299"/>
      <c r="F142" s="322" t="s">
        <v>601</v>
      </c>
      <c r="G142" s="299"/>
      <c r="H142" s="299" t="s">
        <v>659</v>
      </c>
      <c r="I142" s="299" t="s">
        <v>636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660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595</v>
      </c>
      <c r="D148" s="314"/>
      <c r="E148" s="314"/>
      <c r="F148" s="314" t="s">
        <v>596</v>
      </c>
      <c r="G148" s="315"/>
      <c r="H148" s="314" t="s">
        <v>54</v>
      </c>
      <c r="I148" s="314" t="s">
        <v>57</v>
      </c>
      <c r="J148" s="314" t="s">
        <v>597</v>
      </c>
      <c r="K148" s="313"/>
    </row>
    <row r="149" s="1" customFormat="1" ht="17.25" customHeight="1">
      <c r="B149" s="311"/>
      <c r="C149" s="316" t="s">
        <v>598</v>
      </c>
      <c r="D149" s="316"/>
      <c r="E149" s="316"/>
      <c r="F149" s="317" t="s">
        <v>599</v>
      </c>
      <c r="G149" s="318"/>
      <c r="H149" s="316"/>
      <c r="I149" s="316"/>
      <c r="J149" s="316" t="s">
        <v>600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604</v>
      </c>
      <c r="D151" s="299"/>
      <c r="E151" s="299"/>
      <c r="F151" s="352" t="s">
        <v>601</v>
      </c>
      <c r="G151" s="299"/>
      <c r="H151" s="351" t="s">
        <v>641</v>
      </c>
      <c r="I151" s="351" t="s">
        <v>603</v>
      </c>
      <c r="J151" s="351">
        <v>120</v>
      </c>
      <c r="K151" s="347"/>
    </row>
    <row r="152" s="1" customFormat="1" ht="15" customHeight="1">
      <c r="B152" s="324"/>
      <c r="C152" s="351" t="s">
        <v>650</v>
      </c>
      <c r="D152" s="299"/>
      <c r="E152" s="299"/>
      <c r="F152" s="352" t="s">
        <v>601</v>
      </c>
      <c r="G152" s="299"/>
      <c r="H152" s="351" t="s">
        <v>661</v>
      </c>
      <c r="I152" s="351" t="s">
        <v>603</v>
      </c>
      <c r="J152" s="351" t="s">
        <v>652</v>
      </c>
      <c r="K152" s="347"/>
    </row>
    <row r="153" s="1" customFormat="1" ht="15" customHeight="1">
      <c r="B153" s="324"/>
      <c r="C153" s="351" t="s">
        <v>549</v>
      </c>
      <c r="D153" s="299"/>
      <c r="E153" s="299"/>
      <c r="F153" s="352" t="s">
        <v>601</v>
      </c>
      <c r="G153" s="299"/>
      <c r="H153" s="351" t="s">
        <v>662</v>
      </c>
      <c r="I153" s="351" t="s">
        <v>603</v>
      </c>
      <c r="J153" s="351" t="s">
        <v>652</v>
      </c>
      <c r="K153" s="347"/>
    </row>
    <row r="154" s="1" customFormat="1" ht="15" customHeight="1">
      <c r="B154" s="324"/>
      <c r="C154" s="351" t="s">
        <v>606</v>
      </c>
      <c r="D154" s="299"/>
      <c r="E154" s="299"/>
      <c r="F154" s="352" t="s">
        <v>607</v>
      </c>
      <c r="G154" s="299"/>
      <c r="H154" s="351" t="s">
        <v>641</v>
      </c>
      <c r="I154" s="351" t="s">
        <v>603</v>
      </c>
      <c r="J154" s="351">
        <v>50</v>
      </c>
      <c r="K154" s="347"/>
    </row>
    <row r="155" s="1" customFormat="1" ht="15" customHeight="1">
      <c r="B155" s="324"/>
      <c r="C155" s="351" t="s">
        <v>609</v>
      </c>
      <c r="D155" s="299"/>
      <c r="E155" s="299"/>
      <c r="F155" s="352" t="s">
        <v>601</v>
      </c>
      <c r="G155" s="299"/>
      <c r="H155" s="351" t="s">
        <v>641</v>
      </c>
      <c r="I155" s="351" t="s">
        <v>611</v>
      </c>
      <c r="J155" s="351"/>
      <c r="K155" s="347"/>
    </row>
    <row r="156" s="1" customFormat="1" ht="15" customHeight="1">
      <c r="B156" s="324"/>
      <c r="C156" s="351" t="s">
        <v>620</v>
      </c>
      <c r="D156" s="299"/>
      <c r="E156" s="299"/>
      <c r="F156" s="352" t="s">
        <v>607</v>
      </c>
      <c r="G156" s="299"/>
      <c r="H156" s="351" t="s">
        <v>641</v>
      </c>
      <c r="I156" s="351" t="s">
        <v>603</v>
      </c>
      <c r="J156" s="351">
        <v>50</v>
      </c>
      <c r="K156" s="347"/>
    </row>
    <row r="157" s="1" customFormat="1" ht="15" customHeight="1">
      <c r="B157" s="324"/>
      <c r="C157" s="351" t="s">
        <v>628</v>
      </c>
      <c r="D157" s="299"/>
      <c r="E157" s="299"/>
      <c r="F157" s="352" t="s">
        <v>607</v>
      </c>
      <c r="G157" s="299"/>
      <c r="H157" s="351" t="s">
        <v>641</v>
      </c>
      <c r="I157" s="351" t="s">
        <v>603</v>
      </c>
      <c r="J157" s="351">
        <v>50</v>
      </c>
      <c r="K157" s="347"/>
    </row>
    <row r="158" s="1" customFormat="1" ht="15" customHeight="1">
      <c r="B158" s="324"/>
      <c r="C158" s="351" t="s">
        <v>626</v>
      </c>
      <c r="D158" s="299"/>
      <c r="E158" s="299"/>
      <c r="F158" s="352" t="s">
        <v>607</v>
      </c>
      <c r="G158" s="299"/>
      <c r="H158" s="351" t="s">
        <v>641</v>
      </c>
      <c r="I158" s="351" t="s">
        <v>603</v>
      </c>
      <c r="J158" s="351">
        <v>50</v>
      </c>
      <c r="K158" s="347"/>
    </row>
    <row r="159" s="1" customFormat="1" ht="15" customHeight="1">
      <c r="B159" s="324"/>
      <c r="C159" s="351" t="s">
        <v>96</v>
      </c>
      <c r="D159" s="299"/>
      <c r="E159" s="299"/>
      <c r="F159" s="352" t="s">
        <v>601</v>
      </c>
      <c r="G159" s="299"/>
      <c r="H159" s="351" t="s">
        <v>663</v>
      </c>
      <c r="I159" s="351" t="s">
        <v>603</v>
      </c>
      <c r="J159" s="351" t="s">
        <v>664</v>
      </c>
      <c r="K159" s="347"/>
    </row>
    <row r="160" s="1" customFormat="1" ht="15" customHeight="1">
      <c r="B160" s="324"/>
      <c r="C160" s="351" t="s">
        <v>665</v>
      </c>
      <c r="D160" s="299"/>
      <c r="E160" s="299"/>
      <c r="F160" s="352" t="s">
        <v>601</v>
      </c>
      <c r="G160" s="299"/>
      <c r="H160" s="351" t="s">
        <v>666</v>
      </c>
      <c r="I160" s="351" t="s">
        <v>636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667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595</v>
      </c>
      <c r="D166" s="314"/>
      <c r="E166" s="314"/>
      <c r="F166" s="314" t="s">
        <v>596</v>
      </c>
      <c r="G166" s="356"/>
      <c r="H166" s="357" t="s">
        <v>54</v>
      </c>
      <c r="I166" s="357" t="s">
        <v>57</v>
      </c>
      <c r="J166" s="314" t="s">
        <v>597</v>
      </c>
      <c r="K166" s="291"/>
    </row>
    <row r="167" s="1" customFormat="1" ht="17.25" customHeight="1">
      <c r="B167" s="292"/>
      <c r="C167" s="316" t="s">
        <v>598</v>
      </c>
      <c r="D167" s="316"/>
      <c r="E167" s="316"/>
      <c r="F167" s="317" t="s">
        <v>599</v>
      </c>
      <c r="G167" s="358"/>
      <c r="H167" s="359"/>
      <c r="I167" s="359"/>
      <c r="J167" s="316" t="s">
        <v>600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604</v>
      </c>
      <c r="D169" s="299"/>
      <c r="E169" s="299"/>
      <c r="F169" s="322" t="s">
        <v>601</v>
      </c>
      <c r="G169" s="299"/>
      <c r="H169" s="299" t="s">
        <v>641</v>
      </c>
      <c r="I169" s="299" t="s">
        <v>603</v>
      </c>
      <c r="J169" s="299">
        <v>120</v>
      </c>
      <c r="K169" s="347"/>
    </row>
    <row r="170" s="1" customFormat="1" ht="15" customHeight="1">
      <c r="B170" s="324"/>
      <c r="C170" s="299" t="s">
        <v>650</v>
      </c>
      <c r="D170" s="299"/>
      <c r="E170" s="299"/>
      <c r="F170" s="322" t="s">
        <v>601</v>
      </c>
      <c r="G170" s="299"/>
      <c r="H170" s="299" t="s">
        <v>651</v>
      </c>
      <c r="I170" s="299" t="s">
        <v>603</v>
      </c>
      <c r="J170" s="299" t="s">
        <v>652</v>
      </c>
      <c r="K170" s="347"/>
    </row>
    <row r="171" s="1" customFormat="1" ht="15" customHeight="1">
      <c r="B171" s="324"/>
      <c r="C171" s="299" t="s">
        <v>549</v>
      </c>
      <c r="D171" s="299"/>
      <c r="E171" s="299"/>
      <c r="F171" s="322" t="s">
        <v>601</v>
      </c>
      <c r="G171" s="299"/>
      <c r="H171" s="299" t="s">
        <v>668</v>
      </c>
      <c r="I171" s="299" t="s">
        <v>603</v>
      </c>
      <c r="J171" s="299" t="s">
        <v>652</v>
      </c>
      <c r="K171" s="347"/>
    </row>
    <row r="172" s="1" customFormat="1" ht="15" customHeight="1">
      <c r="B172" s="324"/>
      <c r="C172" s="299" t="s">
        <v>606</v>
      </c>
      <c r="D172" s="299"/>
      <c r="E172" s="299"/>
      <c r="F172" s="322" t="s">
        <v>607</v>
      </c>
      <c r="G172" s="299"/>
      <c r="H172" s="299" t="s">
        <v>668</v>
      </c>
      <c r="I172" s="299" t="s">
        <v>603</v>
      </c>
      <c r="J172" s="299">
        <v>50</v>
      </c>
      <c r="K172" s="347"/>
    </row>
    <row r="173" s="1" customFormat="1" ht="15" customHeight="1">
      <c r="B173" s="324"/>
      <c r="C173" s="299" t="s">
        <v>609</v>
      </c>
      <c r="D173" s="299"/>
      <c r="E173" s="299"/>
      <c r="F173" s="322" t="s">
        <v>601</v>
      </c>
      <c r="G173" s="299"/>
      <c r="H173" s="299" t="s">
        <v>668</v>
      </c>
      <c r="I173" s="299" t="s">
        <v>611</v>
      </c>
      <c r="J173" s="299"/>
      <c r="K173" s="347"/>
    </row>
    <row r="174" s="1" customFormat="1" ht="15" customHeight="1">
      <c r="B174" s="324"/>
      <c r="C174" s="299" t="s">
        <v>620</v>
      </c>
      <c r="D174" s="299"/>
      <c r="E174" s="299"/>
      <c r="F174" s="322" t="s">
        <v>607</v>
      </c>
      <c r="G174" s="299"/>
      <c r="H174" s="299" t="s">
        <v>668</v>
      </c>
      <c r="I174" s="299" t="s">
        <v>603</v>
      </c>
      <c r="J174" s="299">
        <v>50</v>
      </c>
      <c r="K174" s="347"/>
    </row>
    <row r="175" s="1" customFormat="1" ht="15" customHeight="1">
      <c r="B175" s="324"/>
      <c r="C175" s="299" t="s">
        <v>628</v>
      </c>
      <c r="D175" s="299"/>
      <c r="E175" s="299"/>
      <c r="F175" s="322" t="s">
        <v>607</v>
      </c>
      <c r="G175" s="299"/>
      <c r="H175" s="299" t="s">
        <v>668</v>
      </c>
      <c r="I175" s="299" t="s">
        <v>603</v>
      </c>
      <c r="J175" s="299">
        <v>50</v>
      </c>
      <c r="K175" s="347"/>
    </row>
    <row r="176" s="1" customFormat="1" ht="15" customHeight="1">
      <c r="B176" s="324"/>
      <c r="C176" s="299" t="s">
        <v>626</v>
      </c>
      <c r="D176" s="299"/>
      <c r="E176" s="299"/>
      <c r="F176" s="322" t="s">
        <v>607</v>
      </c>
      <c r="G176" s="299"/>
      <c r="H176" s="299" t="s">
        <v>668</v>
      </c>
      <c r="I176" s="299" t="s">
        <v>603</v>
      </c>
      <c r="J176" s="299">
        <v>50</v>
      </c>
      <c r="K176" s="347"/>
    </row>
    <row r="177" s="1" customFormat="1" ht="15" customHeight="1">
      <c r="B177" s="324"/>
      <c r="C177" s="299" t="s">
        <v>107</v>
      </c>
      <c r="D177" s="299"/>
      <c r="E177" s="299"/>
      <c r="F177" s="322" t="s">
        <v>601</v>
      </c>
      <c r="G177" s="299"/>
      <c r="H177" s="299" t="s">
        <v>669</v>
      </c>
      <c r="I177" s="299" t="s">
        <v>670</v>
      </c>
      <c r="J177" s="299"/>
      <c r="K177" s="347"/>
    </row>
    <row r="178" s="1" customFormat="1" ht="15" customHeight="1">
      <c r="B178" s="324"/>
      <c r="C178" s="299" t="s">
        <v>57</v>
      </c>
      <c r="D178" s="299"/>
      <c r="E178" s="299"/>
      <c r="F178" s="322" t="s">
        <v>601</v>
      </c>
      <c r="G178" s="299"/>
      <c r="H178" s="299" t="s">
        <v>671</v>
      </c>
      <c r="I178" s="299" t="s">
        <v>672</v>
      </c>
      <c r="J178" s="299">
        <v>1</v>
      </c>
      <c r="K178" s="347"/>
    </row>
    <row r="179" s="1" customFormat="1" ht="15" customHeight="1">
      <c r="B179" s="324"/>
      <c r="C179" s="299" t="s">
        <v>53</v>
      </c>
      <c r="D179" s="299"/>
      <c r="E179" s="299"/>
      <c r="F179" s="322" t="s">
        <v>601</v>
      </c>
      <c r="G179" s="299"/>
      <c r="H179" s="299" t="s">
        <v>673</v>
      </c>
      <c r="I179" s="299" t="s">
        <v>603</v>
      </c>
      <c r="J179" s="299">
        <v>20</v>
      </c>
      <c r="K179" s="347"/>
    </row>
    <row r="180" s="1" customFormat="1" ht="15" customHeight="1">
      <c r="B180" s="324"/>
      <c r="C180" s="299" t="s">
        <v>54</v>
      </c>
      <c r="D180" s="299"/>
      <c r="E180" s="299"/>
      <c r="F180" s="322" t="s">
        <v>601</v>
      </c>
      <c r="G180" s="299"/>
      <c r="H180" s="299" t="s">
        <v>674</v>
      </c>
      <c r="I180" s="299" t="s">
        <v>603</v>
      </c>
      <c r="J180" s="299">
        <v>255</v>
      </c>
      <c r="K180" s="347"/>
    </row>
    <row r="181" s="1" customFormat="1" ht="15" customHeight="1">
      <c r="B181" s="324"/>
      <c r="C181" s="299" t="s">
        <v>108</v>
      </c>
      <c r="D181" s="299"/>
      <c r="E181" s="299"/>
      <c r="F181" s="322" t="s">
        <v>601</v>
      </c>
      <c r="G181" s="299"/>
      <c r="H181" s="299" t="s">
        <v>565</v>
      </c>
      <c r="I181" s="299" t="s">
        <v>603</v>
      </c>
      <c r="J181" s="299">
        <v>10</v>
      </c>
      <c r="K181" s="347"/>
    </row>
    <row r="182" s="1" customFormat="1" ht="15" customHeight="1">
      <c r="B182" s="324"/>
      <c r="C182" s="299" t="s">
        <v>109</v>
      </c>
      <c r="D182" s="299"/>
      <c r="E182" s="299"/>
      <c r="F182" s="322" t="s">
        <v>601</v>
      </c>
      <c r="G182" s="299"/>
      <c r="H182" s="299" t="s">
        <v>675</v>
      </c>
      <c r="I182" s="299" t="s">
        <v>636</v>
      </c>
      <c r="J182" s="299"/>
      <c r="K182" s="347"/>
    </row>
    <row r="183" s="1" customFormat="1" ht="15" customHeight="1">
      <c r="B183" s="324"/>
      <c r="C183" s="299" t="s">
        <v>676</v>
      </c>
      <c r="D183" s="299"/>
      <c r="E183" s="299"/>
      <c r="F183" s="322" t="s">
        <v>601</v>
      </c>
      <c r="G183" s="299"/>
      <c r="H183" s="299" t="s">
        <v>677</v>
      </c>
      <c r="I183" s="299" t="s">
        <v>636</v>
      </c>
      <c r="J183" s="299"/>
      <c r="K183" s="347"/>
    </row>
    <row r="184" s="1" customFormat="1" ht="15" customHeight="1">
      <c r="B184" s="324"/>
      <c r="C184" s="299" t="s">
        <v>665</v>
      </c>
      <c r="D184" s="299"/>
      <c r="E184" s="299"/>
      <c r="F184" s="322" t="s">
        <v>601</v>
      </c>
      <c r="G184" s="299"/>
      <c r="H184" s="299" t="s">
        <v>678</v>
      </c>
      <c r="I184" s="299" t="s">
        <v>636</v>
      </c>
      <c r="J184" s="299"/>
      <c r="K184" s="347"/>
    </row>
    <row r="185" s="1" customFormat="1" ht="15" customHeight="1">
      <c r="B185" s="324"/>
      <c r="C185" s="299" t="s">
        <v>111</v>
      </c>
      <c r="D185" s="299"/>
      <c r="E185" s="299"/>
      <c r="F185" s="322" t="s">
        <v>607</v>
      </c>
      <c r="G185" s="299"/>
      <c r="H185" s="299" t="s">
        <v>679</v>
      </c>
      <c r="I185" s="299" t="s">
        <v>603</v>
      </c>
      <c r="J185" s="299">
        <v>50</v>
      </c>
      <c r="K185" s="347"/>
    </row>
    <row r="186" s="1" customFormat="1" ht="15" customHeight="1">
      <c r="B186" s="324"/>
      <c r="C186" s="299" t="s">
        <v>680</v>
      </c>
      <c r="D186" s="299"/>
      <c r="E186" s="299"/>
      <c r="F186" s="322" t="s">
        <v>607</v>
      </c>
      <c r="G186" s="299"/>
      <c r="H186" s="299" t="s">
        <v>681</v>
      </c>
      <c r="I186" s="299" t="s">
        <v>682</v>
      </c>
      <c r="J186" s="299"/>
      <c r="K186" s="347"/>
    </row>
    <row r="187" s="1" customFormat="1" ht="15" customHeight="1">
      <c r="B187" s="324"/>
      <c r="C187" s="299" t="s">
        <v>683</v>
      </c>
      <c r="D187" s="299"/>
      <c r="E187" s="299"/>
      <c r="F187" s="322" t="s">
        <v>607</v>
      </c>
      <c r="G187" s="299"/>
      <c r="H187" s="299" t="s">
        <v>684</v>
      </c>
      <c r="I187" s="299" t="s">
        <v>682</v>
      </c>
      <c r="J187" s="299"/>
      <c r="K187" s="347"/>
    </row>
    <row r="188" s="1" customFormat="1" ht="15" customHeight="1">
      <c r="B188" s="324"/>
      <c r="C188" s="299" t="s">
        <v>685</v>
      </c>
      <c r="D188" s="299"/>
      <c r="E188" s="299"/>
      <c r="F188" s="322" t="s">
        <v>607</v>
      </c>
      <c r="G188" s="299"/>
      <c r="H188" s="299" t="s">
        <v>686</v>
      </c>
      <c r="I188" s="299" t="s">
        <v>682</v>
      </c>
      <c r="J188" s="299"/>
      <c r="K188" s="347"/>
    </row>
    <row r="189" s="1" customFormat="1" ht="15" customHeight="1">
      <c r="B189" s="324"/>
      <c r="C189" s="360" t="s">
        <v>687</v>
      </c>
      <c r="D189" s="299"/>
      <c r="E189" s="299"/>
      <c r="F189" s="322" t="s">
        <v>607</v>
      </c>
      <c r="G189" s="299"/>
      <c r="H189" s="299" t="s">
        <v>688</v>
      </c>
      <c r="I189" s="299" t="s">
        <v>689</v>
      </c>
      <c r="J189" s="361" t="s">
        <v>690</v>
      </c>
      <c r="K189" s="347"/>
    </row>
    <row r="190" s="1" customFormat="1" ht="15" customHeight="1">
      <c r="B190" s="324"/>
      <c r="C190" s="360" t="s">
        <v>42</v>
      </c>
      <c r="D190" s="299"/>
      <c r="E190" s="299"/>
      <c r="F190" s="322" t="s">
        <v>601</v>
      </c>
      <c r="G190" s="299"/>
      <c r="H190" s="296" t="s">
        <v>691</v>
      </c>
      <c r="I190" s="299" t="s">
        <v>692</v>
      </c>
      <c r="J190" s="299"/>
      <c r="K190" s="347"/>
    </row>
    <row r="191" s="1" customFormat="1" ht="15" customHeight="1">
      <c r="B191" s="324"/>
      <c r="C191" s="360" t="s">
        <v>693</v>
      </c>
      <c r="D191" s="299"/>
      <c r="E191" s="299"/>
      <c r="F191" s="322" t="s">
        <v>601</v>
      </c>
      <c r="G191" s="299"/>
      <c r="H191" s="299" t="s">
        <v>694</v>
      </c>
      <c r="I191" s="299" t="s">
        <v>636</v>
      </c>
      <c r="J191" s="299"/>
      <c r="K191" s="347"/>
    </row>
    <row r="192" s="1" customFormat="1" ht="15" customHeight="1">
      <c r="B192" s="324"/>
      <c r="C192" s="360" t="s">
        <v>695</v>
      </c>
      <c r="D192" s="299"/>
      <c r="E192" s="299"/>
      <c r="F192" s="322" t="s">
        <v>601</v>
      </c>
      <c r="G192" s="299"/>
      <c r="H192" s="299" t="s">
        <v>696</v>
      </c>
      <c r="I192" s="299" t="s">
        <v>636</v>
      </c>
      <c r="J192" s="299"/>
      <c r="K192" s="347"/>
    </row>
    <row r="193" s="1" customFormat="1" ht="15" customHeight="1">
      <c r="B193" s="324"/>
      <c r="C193" s="360" t="s">
        <v>697</v>
      </c>
      <c r="D193" s="299"/>
      <c r="E193" s="299"/>
      <c r="F193" s="322" t="s">
        <v>607</v>
      </c>
      <c r="G193" s="299"/>
      <c r="H193" s="299" t="s">
        <v>698</v>
      </c>
      <c r="I193" s="299" t="s">
        <v>636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699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700</v>
      </c>
      <c r="D200" s="363"/>
      <c r="E200" s="363"/>
      <c r="F200" s="363" t="s">
        <v>701</v>
      </c>
      <c r="G200" s="364"/>
      <c r="H200" s="363" t="s">
        <v>702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692</v>
      </c>
      <c r="D202" s="299"/>
      <c r="E202" s="299"/>
      <c r="F202" s="322" t="s">
        <v>43</v>
      </c>
      <c r="G202" s="299"/>
      <c r="H202" s="299" t="s">
        <v>703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44</v>
      </c>
      <c r="G203" s="299"/>
      <c r="H203" s="299" t="s">
        <v>704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47</v>
      </c>
      <c r="G204" s="299"/>
      <c r="H204" s="299" t="s">
        <v>705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45</v>
      </c>
      <c r="G205" s="299"/>
      <c r="H205" s="299" t="s">
        <v>706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46</v>
      </c>
      <c r="G206" s="299"/>
      <c r="H206" s="299" t="s">
        <v>707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648</v>
      </c>
      <c r="D208" s="299"/>
      <c r="E208" s="299"/>
      <c r="F208" s="322" t="s">
        <v>79</v>
      </c>
      <c r="G208" s="299"/>
      <c r="H208" s="299" t="s">
        <v>708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545</v>
      </c>
      <c r="G209" s="299"/>
      <c r="H209" s="299" t="s">
        <v>546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543</v>
      </c>
      <c r="G210" s="299"/>
      <c r="H210" s="299" t="s">
        <v>709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84</v>
      </c>
      <c r="G211" s="360"/>
      <c r="H211" s="351" t="s">
        <v>85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547</v>
      </c>
      <c r="G212" s="360"/>
      <c r="H212" s="351" t="s">
        <v>710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672</v>
      </c>
      <c r="D214" s="299"/>
      <c r="E214" s="299"/>
      <c r="F214" s="322">
        <v>1</v>
      </c>
      <c r="G214" s="360"/>
      <c r="H214" s="351" t="s">
        <v>711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712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713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714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KUCERA-NB\Miroslav Kučera</dc:creator>
  <cp:lastModifiedBy>KUCERA-NB\Miroslav Kučera</cp:lastModifiedBy>
  <dcterms:created xsi:type="dcterms:W3CDTF">2021-11-04T15:57:18Z</dcterms:created>
  <dcterms:modified xsi:type="dcterms:W3CDTF">2021-11-04T15:57:28Z</dcterms:modified>
</cp:coreProperties>
</file>